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865" windowHeight="12990" tabRatio="687" activeTab="0"/>
  </bookViews>
  <sheets>
    <sheet name="Záradék" sheetId="1" r:id="rId1"/>
    <sheet name="Összesítő" sheetId="2" r:id="rId2"/>
    <sheet name="Irtás, föld- és sziklamunka" sheetId="3" r:id="rId3"/>
    <sheet name="Szivárgóépítés, alagcsövezés" sheetId="4" r:id="rId4"/>
    <sheet name="Síkalapozás" sheetId="5" r:id="rId5"/>
    <sheet name="Helyszíni beton és vasbeton mun" sheetId="6" r:id="rId6"/>
    <sheet name="Előregyártott épületszerkezeti " sheetId="7" r:id="rId7"/>
    <sheet name="Fém- és könnyű épületszerkezet " sheetId="8" r:id="rId8"/>
    <sheet name="Szárazépítés" sheetId="9" r:id="rId9"/>
    <sheet name="Aljzatkészítés, hideg- és meleg" sheetId="10" r:id="rId10"/>
    <sheet name="Bádogozás" sheetId="11" r:id="rId11"/>
    <sheet name="Fa- és műanyag szerkezet elhely" sheetId="12" r:id="rId12"/>
    <sheet name="Fém nyílászáró és épületlakatos" sheetId="13" r:id="rId13"/>
    <sheet name="Üvegezés" sheetId="14" r:id="rId14"/>
    <sheet name="Felületképzés" sheetId="15" r:id="rId15"/>
    <sheet name="Szigetelés" sheetId="16" r:id="rId16"/>
    <sheet name="Beépített berendezési tárgyak e" sheetId="17" r:id="rId17"/>
    <sheet name="elektromosenergia-ellátás vill" sheetId="18" r:id="rId18"/>
    <sheet name="épületautómatika- felügyelet" sheetId="19" r:id="rId19"/>
    <sheet name="épületgépészeti csővezeték szer" sheetId="20" r:id="rId20"/>
    <sheet name="épületgépészeti szerelvények" sheetId="21" r:id="rId21"/>
    <sheet name="szellőztetőberendezések" sheetId="22" r:id="rId22"/>
    <sheet name="légkondícionáló berendezések" sheetId="23" r:id="rId23"/>
  </sheets>
  <definedNames/>
  <calcPr fullCalcOnLoad="1"/>
</workbook>
</file>

<file path=xl/sharedStrings.xml><?xml version="1.0" encoding="utf-8"?>
<sst xmlns="http://schemas.openxmlformats.org/spreadsheetml/2006/main" count="626" uniqueCount="314">
  <si>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</si>
  <si>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</si>
  <si>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</si>
  <si>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</si>
  <si>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</si>
  <si>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</si>
  <si>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</si>
  <si>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</si>
  <si>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</si>
  <si>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</si>
  <si>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</si>
  <si>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</si>
  <si>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m3</t>
  </si>
  <si>
    <t>21-003-8.1.1.1.2</t>
  </si>
  <si>
    <t>Pillérek, gépalapok, oszlopok, aknák, munkagödrök, pincetömbök kiemelése, 1 m padka hagyással, kétoldalra kiemelve, depóniába vagy szállítóeszközre rakva, száraz, földnedves talajban, 1,75 m mélységig, I-IV. fejtési talajosztályban kehely alapok kiemelése</t>
  </si>
  <si>
    <t>21-008-2.1.8</t>
  </si>
  <si>
    <t>Tömörítés bármely tömörítési osztályban gépi erővel, nagy felületen, tömörségi fok: 96% épület alatti zúzott kő tömörítése</t>
  </si>
  <si>
    <t>21-011-2.1.2</t>
  </si>
  <si>
    <t>Fejtett föld tolása és elteregetése, I-IV. osztályú talajban, 20,1-50,0 m távolság között</t>
  </si>
  <si>
    <t>Munkanem összesen:</t>
  </si>
  <si>
    <t>Irtás, föld- és sziklamunka</t>
  </si>
  <si>
    <t>22-003-6.3</t>
  </si>
  <si>
    <t>Szivárgó paplan készítése kész tükörre, murvából</t>
  </si>
  <si>
    <t>Szivárgóépítés, alagcsövezés</t>
  </si>
  <si>
    <t>23-003-1.2-0112610</t>
  </si>
  <si>
    <t>Beton- és vasbeton készítése, darus technológiával, .....minőségű betonból, talpalap C30/37 betonból, pontalap készítése</t>
  </si>
  <si>
    <t>Síkalapozás</t>
  </si>
  <si>
    <t>31-001-2-0452004</t>
  </si>
  <si>
    <t>t</t>
  </si>
  <si>
    <t>31-001-11.1.1-0453001</t>
  </si>
  <si>
    <t>31-021-4.3.1-0240110</t>
  </si>
  <si>
    <t>Sík vagy alulbordás vasbeton lemez készítése, 15°-os hajlásszögig, X0v(H), XC1, XC2, XC3 környezeti osztályú, kissé képlékeny vagy képlékeny konzisztenciájú betonból, betonszivattyús technológiával, vibrátoros tömörítéssel, 12 cm vastagságig C25/30 -</t>
  </si>
  <si>
    <t>31-021-4.3.2-0250710</t>
  </si>
  <si>
    <t>Sík vagy alulbordás vasbeton lemez készítése, 15°-os hajlásszögig, X0v(H), XC1, XC2, XC3 környezeti osztályú, kissé képlékeny vagy képlékeny konzisztenciájú betonból, betonszivattyús technológiával, vibrátoros tömörítéssel, 12 cm vastagság felett C30/37 -</t>
  </si>
  <si>
    <t>31-031-2.3.1</t>
  </si>
  <si>
    <t>m2</t>
  </si>
  <si>
    <t>Úsztatott vagy fűtési esztrich készítése, helyszínen kevert, cementbázisú esztrichből, C20 szilárdsági osztálynak megfelelően 6 cm vastagságban</t>
  </si>
  <si>
    <t>31-031-2.3.2</t>
  </si>
  <si>
    <t>Úsztatott vagy fűtési esztrich készítése, helyszínen kevert, cementbázisú esztrichből, C20 szilárdsági osztálynak megfelelően többlet minden további 2 cm vastagságért</t>
  </si>
  <si>
    <r>
      <t>X0v(H) kissé képlékeny kavicsbeton keverék CEM 52,5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6,5 finomsági modulussal szoc. helyiségek aljzata</t>
    </r>
  </si>
  <si>
    <r>
      <t>X0v(H) kissé képlékeny kavicsbeton keverék CEM 52,5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32 mm, m = 7,3 finomsági modulussal hajbeton kialakítása 20 cm vastagságban.</t>
    </r>
  </si>
  <si>
    <t>Helyszíni beton és vasbeton munka</t>
  </si>
  <si>
    <t>32-001-6.2</t>
  </si>
  <si>
    <t>db</t>
  </si>
  <si>
    <t>Előregyártott vasbeton kehelyfal elhelyezése  monolitikus lepényhez, geodéziai munkák nélkül, 1,01-3,00 t/db tömeg között kehelynyak elhelyezése</t>
  </si>
  <si>
    <t>32-001-21.1</t>
  </si>
  <si>
    <t>Előregyártott vasbeton pillér (oszlop) elhelyezése és szerelése, hegesztett kötéshez,  hegesztés és kibetonozás nélkül, géptartással, 2,00 t/db tömegig</t>
  </si>
  <si>
    <t>32-001-31.1</t>
  </si>
  <si>
    <t>Előregyártott vasbeton gerenda (fő- vagy fióktartó)  elhelyezése és szerelése, 3,00 t/db tömegig peremgerendák 30x40 cm-es keresztmetszettel</t>
  </si>
  <si>
    <t>32-001-31.3</t>
  </si>
  <si>
    <t>Előregyártott vasbeton gerenda (fő- vagy fióktartó)  elhelyezése és szerelése, 6,01 t/db tömeg felett vasbeton főtartók I keresztmetszettel,  11 m hosszúságúak</t>
  </si>
  <si>
    <t>32-006-1.1.2.2-0112185</t>
  </si>
  <si>
    <t>Előregyártott vasbeton lábazati szendvicspanel beépítése, 31 cm vastagságban, 90 cm-es parapet magasságig  zártcellás hőszigetelő maggal (12 cm)</t>
  </si>
  <si>
    <t>Előregyártott épületszerkezeti elem elhelyezése és szerelése</t>
  </si>
  <si>
    <t>34-001-1.1.2</t>
  </si>
  <si>
    <t>34-001-8.2</t>
  </si>
  <si>
    <t>34-002-5.1.8-0113508</t>
  </si>
  <si>
    <t>34-003-31.1.7-0113626</t>
  </si>
  <si>
    <t>színben oldalfal falpanelek, felépítény oldalfalai is.</t>
  </si>
  <si>
    <t>34-003-35.1.2-0113644</t>
  </si>
  <si>
    <t>m</t>
  </si>
  <si>
    <r>
      <t>Előtető, rámpatető, 15,01-25,0 kg/m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tömeg között előtetők építése HEA120-as konzolra,  80x80x4 mm-es zártszelvényekkel  visszatámasztva az épülerhomlokzatára</t>
    </r>
  </si>
  <si>
    <t>Fém- és könnyű épületszerkezet szerelése</t>
  </si>
  <si>
    <t>39-001-3.1.2-0120012</t>
  </si>
  <si>
    <t>CW fém vázszerkezetre szerelt válaszfal 2 x 2 rtg. normál, 12,5 mm vtg. gipszkarton borítással, hőszigeteléssel, csavarfejek és illesztések glettelve (Q2), egyszeres, CW 75-06 mm vtg. tartóvázzal RIGIPS normál építőlemez RB 12,5 mm, ásványi szálas</t>
  </si>
  <si>
    <t>hőszigetelés</t>
  </si>
  <si>
    <t>39-001-29.1.2-0120021</t>
  </si>
  <si>
    <t>CW fém vázszerkezetre szerelt válaszfal 2 rtg. impregnált  és 2 rtg. normál, 12,5 mm vtg. gipszkarton borítással, hőszigeteléssel, csavarfejek és illesztések glettelve (Q2), egyszeres, CW 75-06 mm vtg. tartóvázzal RIGIPS impregnált építőlemez RBI 12,5</t>
  </si>
  <si>
    <t>mm, ásványi szálas hőszigetelés    női és férfi zuhanyzókat határoló falak</t>
  </si>
  <si>
    <t>39-004-2.1.4.1-0210291</t>
  </si>
  <si>
    <t>Rejtettbordás álmennyezet szerelése, bontható kivitellel, egyszintű tartószerkezettel, L falszegéllyel, gipsz anyagú betételemek elhelyezésével, 60x60-62,5x62,5 cm-es raszterben KNAUF Kontur sima 12,5/625/625 mm, Cikkszám: 44391000      szociális</t>
  </si>
  <si>
    <t>helyiségek felett</t>
  </si>
  <si>
    <t>39-005-2.2.1-0120031</t>
  </si>
  <si>
    <t>Szabadon álló előtétfal készítése, üveggyapot szigetelőanyag kitöltéssel, 2 rtg. gipszkarton borítással, 50 mm széles profilvázra szerelve lábazati elem felett</t>
  </si>
  <si>
    <t>Szárazépítés</t>
  </si>
  <si>
    <t>42-011-2.1.1.1-0313841</t>
  </si>
  <si>
    <t>Padlóburkolat hordozószerkezetének felületelőkészítése beltérben, beton alapfelületen felületelőkészítő alapozó és tapadóhíd felhordása egy rétegben MAPEI Eco Prim Grip akrilgyanta-bázisú, szilikahomok tartalmú vizesdiszperziós alapozó</t>
  </si>
  <si>
    <t>42-011-2.1.1.2-0314002</t>
  </si>
  <si>
    <t>Padlóburkolat hordozószerkezetének felületelőkészítése beltérben, beton alapfelületen kenhető víz- és páraszigetelés felhordása egy rétegben,  hajlaterősítő szalag elhelyezésével MUREXIN 1 KS folyékonyfólia</t>
  </si>
  <si>
    <t>42-011-2.1.1.4.1-0215096</t>
  </si>
  <si>
    <t>Padlóburkolat hordozószerkezetének felületelőkészítése beltérben, beton alapfelületen önterülő felületkiegyenlítés készítése 5 mm átlagos rétegvastagságban Baumit Nivello Quattro önterülő aljzatkiegyenlítő, max.: 20 mm, Cikkszám: 156204</t>
  </si>
  <si>
    <t>42-012-1.1.2.1.1.3-0313111</t>
  </si>
  <si>
    <t>Fal-, pillér-, oszlopburkolat készítése beltérben, gipszkarton alapfelületen, mázas kerámiával, kötésben vagy hálósan, 3-5 mm vtg. ragasztóba rakva, 1-10 mm fugaszélességgel, 25x25 - 40x40 cm közötti lapmérettel MAPEI Adesilex P9 C2TE cementkötésű</t>
  </si>
  <si>
    <t>ragasztóhabarcs, szürke, Ultracolor Plus fugázó, fehér, 210 cm magasságig    ffi, női wc-k, mozgáskorl. wc női-, ffi zuhany, labor,  csak konyha pultok között</t>
  </si>
  <si>
    <t>42-041-1.1.1-0215096</t>
  </si>
  <si>
    <t>Újonnan készült aljzat kiegyenlítése rugalmas burkolat alá,  parketta és laminált padló úsztatott fektetéshez, (átlagos igénybevétel) szabványos cementesztrich és betonpadló felület előkészítése, 3 mm vastagságban Baumit Nivello Quattro önterülő</t>
  </si>
  <si>
    <t>aljzatkiegyenlítő + Baumit Grund, nedvszívó alapfelület alapozására</t>
  </si>
  <si>
    <t>42-042-5.1.1-0312119</t>
  </si>
  <si>
    <t>42-051-2-0214031</t>
  </si>
  <si>
    <t>Aljzatkészítés, hideg- és melegburkolat készítése</t>
  </si>
  <si>
    <t>43-002-1.7-0140002</t>
  </si>
  <si>
    <t>Függőereszcsatorna szerelése, félkörszelvényű, bármilyen kiterített szélességben, horganyzott acéllemezből Függőereszcsatorna Ha 0,55, félkör szelvényű, Ksz: 33 cm</t>
  </si>
  <si>
    <t>43-002-11.6-0411391</t>
  </si>
  <si>
    <t>43-003-8.3.1-0149641</t>
  </si>
  <si>
    <t>Bádogozás</t>
  </si>
  <si>
    <t>44-001-1.1.1.1-0131032</t>
  </si>
  <si>
    <t>tokkal, kilincs nélkül, 75x210 cm</t>
  </si>
  <si>
    <t>44-001-1.1.1.1-0131034</t>
  </si>
  <si>
    <t>tokkal, kilincs nélkül, 90x210 cm</t>
  </si>
  <si>
    <t>44-001-1.1.1.2-0131036</t>
  </si>
  <si>
    <t>egyszárnyú, MDF tokkal, kilincs nélkül, 100x210 cm</t>
  </si>
  <si>
    <t>44-001-1.1.1.2-0131062</t>
  </si>
  <si>
    <t>kétszárnyú, MDF tokkal, kilincs nélkül, 110x210 cm</t>
  </si>
  <si>
    <t>44-001-3.1.1-0133601</t>
  </si>
  <si>
    <t>Fém beltéri tolóajtó elhelyezése, utólag vagy építés közben szerelhető, 125 mm gipszkarton vagy 130/145 mm vastag falazott falba, egy- vagy kétszárnyú, tetszőlegesen választható ajtólappal, tokborítással és zárszerkezettel, 565-1191 mm szabad</t>
  </si>
  <si>
    <t>nyílásmérettel, 8,00 m kerületig Fém tolóajtószerkezet, falvastagság: 125-145 mm 160x210 cm-es tolóajtó géptérbe</t>
  </si>
  <si>
    <t>44-002-2-0184103</t>
  </si>
  <si>
    <t>Műanyag könyöklő elhelyezése,  két oldali végzáróval, fehér színben</t>
  </si>
  <si>
    <t>44-011-1.1.1-0167433</t>
  </si>
  <si>
    <t>44-012-1.1.2.5.1-0167083</t>
  </si>
  <si>
    <t>44-012-1.1.2.5.1-0167084</t>
  </si>
  <si>
    <t>Fa- és műanyag szerkezet elhelyezése</t>
  </si>
  <si>
    <t>45-001-1.1.1.1-0134641</t>
  </si>
  <si>
    <t>45-001-4.1.2.1-0131669</t>
  </si>
  <si>
    <t>Komplett beltéri acél ajtók elhelyezése, hőhidas acélajtó, biztonsági zárral, átmenő (kefés) küszöbbel, hegesztett ajtópánttal, rendszerhez tartozó kétoldali alumínium (EV1 felületű) kilinccsel és 4.4 ragasztott biztonsági üvegezéssel, kétszárnyú</t>
  </si>
  <si>
    <t>45-001-11.4.4.2.1-0131596</t>
  </si>
  <si>
    <t>Kültéri ajtók, lakásbejárati ajtók elhelyezése, hőhídmentes, alumínium kifelé nyíló bejárati ajtó, biztonsági zárral, átmenő (kefés) küszöbbel, 150 mm magas lábazati profillal, a rendszerhez tartozó kétoldali alumínium kilinccsel, ajtócsukó és vaktok</t>
  </si>
  <si>
    <t>45-001-11.4.4.3.1-0131604</t>
  </si>
  <si>
    <t>45-001-11.5.1.2-0134412</t>
  </si>
  <si>
    <t>45-001-11.5.2.2-0134427</t>
  </si>
  <si>
    <t>kültéri kétszárnyú ajtóelem saroktokkal, fekete kilinccsel, rendelés méret: 3000 x 3200mm, alapozott</t>
  </si>
  <si>
    <t>45-005-2.2-0180351</t>
  </si>
  <si>
    <t>Egyéb épületlakatos szerkezetek elhelyezése, acél létra Acél létra, hátvédő korlát nélkül, 400 mm-széles, szögacél oldallal, 18 mm átmérőjű köracél fokokkal géptérbe vezető létra</t>
  </si>
  <si>
    <t>Fém nyílászáró és épületlakatos-szerkezet elhelyezése</t>
  </si>
  <si>
    <t>46-005-111.1.1.1-0290002</t>
  </si>
  <si>
    <t>46-005-111.1.1.2-0290005</t>
  </si>
  <si>
    <r>
      <t>szerkezet hőátadási tényezője: 1,56W/m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K; 50 cm szerkezeti magasságú porfestett, hőszigetelt, kónikus lábazattal (sík szerelőtalp) és fém takarólemezzel (bitumenes lemez, v. PVC szigetelés ragasztására alkalmas), vízszigetelés nélkül, kompletten</t>
    </r>
  </si>
  <si>
    <r>
      <t>teljes szerkezet hőátadási tényezője: 1,56W/m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K; 50 cm szerkezeti magasságú porfestett, hőszigetelt, kónikus lábazattal (sík szerelőtalp) és fém takarólemezzel (bitumenes lemez, v. PVC szigetelés ragasztására alkalmas), vízszigetelés nélkül, kompletten</t>
    </r>
  </si>
  <si>
    <t>Üvegezés</t>
  </si>
  <si>
    <t>47-000-1.21.4.1.1-0417972</t>
  </si>
  <si>
    <t>Belső festéseknél felület előkészítése, részmunkák; glettelés, diszperziós kötőanyagú glettel, gipszkarton  felületen, tagolatlan felületen SAKRET DG-03 Diszperziós glett</t>
  </si>
  <si>
    <t>47-011-15.1.1.2-0151201</t>
  </si>
  <si>
    <t>Diszperziós festés műanyag bázisú vizes-diszperziós  fehér vagy gyárilag színezett festékkel, új vagy régi lekapart, előkészített alapfelületen, vakolaton, két rétegben, tagolt sima felületen Diszperzit belső falfesték, fehér 100, EAN: 5996281027308</t>
  </si>
  <si>
    <t>Felületképzés</t>
  </si>
  <si>
    <t>48-002-1.1.1.1.1-0099073</t>
  </si>
  <si>
    <t>Talajnedvesség elleni szigetelés; Bitumenes lemez szigetelés aljzatának kellősítése, egy rétegben, vízszintes felületen, oldószeres hideg bitumenmázzal (száraz felületen) ICOPAL SIPLAST PRIMER® Speed SBS oldószeres bitumenes alapozó</t>
  </si>
  <si>
    <t>48-002-1.3.1.2-0099014</t>
  </si>
  <si>
    <t>Talajnedvesség elleni szigetelés; Padlószigetelés, egy rétegben, minimum 4,0 mm vastag elasztomerbitumenes (SBS modifikált vagy SBS/oxidált duo) lemezzel, aljzathoz foltonként vagy sávokban olvasztásos ragasztással, átlapolásoknál teljes felületű</t>
  </si>
  <si>
    <t>48-007-41.1.1.1.2-0093529</t>
  </si>
  <si>
    <t>Födém; Padló hőszigetelő anyag elhelyezése, vízszintes felületen, aljzatbeton alá, úsztató rétegként, expandált polisztirolhab lemezzel BACHL Nikecell EPS 100 standard expandált polisztirol keményhab hőszigetelő lemez, 1000x500x100 mm   úsztatott beton</t>
  </si>
  <si>
    <t>alá</t>
  </si>
  <si>
    <t>48-007-56.1.3.1-0113544</t>
  </si>
  <si>
    <t>úsztatott beton alá elválasztó réteg</t>
  </si>
  <si>
    <t>Szigetelés</t>
  </si>
  <si>
    <t>50-002-1.1.1.1.1-0010005</t>
  </si>
  <si>
    <t>Beépített konyhabútorok kialakítása, lapra szerelt kivitelben, járatos méretben, 60 cm mély, 70 cm magasságban, alsószekrényekből (2 db polccal) Alsószekrény lakkozott furnér frontlappal 60x60x70 cm</t>
  </si>
  <si>
    <t>50-002-1.1.1.1.4-0010033</t>
  </si>
  <si>
    <t>Beépített konyhabútorok kialakítása, lapra szerelt kivitelben, járatos méretben, 60 cm mély, 70 cm magasságban, alsószekrényekből (3 fiókkal) Alsószekrény lakkozott furnér frontlappal 60x60x70 cm</t>
  </si>
  <si>
    <t>50-002-1.1.1.1.6-0010111</t>
  </si>
  <si>
    <t>Beépített konyhabútorok kialakítása, lapra szerelt kivitelben, járatos méretben, 60 cm mély, 70 cm magasságban, sarok alsószekrényekből (2 polccal) Sarok alsószekrény lakkozott furnér frontlappal 120x60x70 cm</t>
  </si>
  <si>
    <t>50-002-1.1.1.1.7-0010101</t>
  </si>
  <si>
    <t>Beépített konyhabútorok kialakítása, lapra szerelt kivitelben, járatos méretben, 60 cm mély, 70 cm magasságban, mosogatószekrényekből (2 medencés, polc nélkül) Mosogatószekrény lakkozott furnér frontlappal 60x60x70 cm</t>
  </si>
  <si>
    <t>Beépített berendezési tárgyak elhelyezése</t>
  </si>
  <si>
    <t>Összesen:</t>
  </si>
  <si>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</si>
  <si>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</si>
  <si>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</si>
  <si>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A munka leírása: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</si>
  <si>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</si>
  <si>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</si>
  <si>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</si>
  <si>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</si>
  <si>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</si>
  <si>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</si>
  <si>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</si>
  <si>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</si>
  <si>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</si>
  <si>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</si>
  <si>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</si>
  <si>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</si>
  <si>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71-001-2.2</t>
  </si>
  <si>
    <t>Hajlékonyfalú műanyag páncélcső (betonba önthető) elhelyezése előre elkészített tartóra, falhoronyba, öntött betonba(köpenyburkolatú műanyag gégecső kivitel), Névleges méret: 21-29 mm</t>
  </si>
  <si>
    <t>71-001-12.1-0120157</t>
  </si>
  <si>
    <t>Gipszkarton szerelvénydoboz beépítése,üregfúrás nélkül,(szerelvénydoboz, mélyített szerelvény és kötődoboz, (fedéllel)kettős szerelvénydoboz fedéllel), elágazó doboz, Névleges méret: Ø68x47 mm, 2xØ68x47 mm, Ø68x61 mm, Ø73x45 mm, max. négyes sorolásig</t>
  </si>
  <si>
    <t>VI-KO ViSZD65-GK gipszkarton doboz, Csz: 90926004</t>
  </si>
  <si>
    <t>71-002-1.1-0210002</t>
  </si>
  <si>
    <t>Szigetelt vezeték elhelyezése védőcsőbe húzva vagy vezetékcsatornába fektetve, rézvezetővel, leágazó kötésekkel, szigetelés ellenállás méréssel, a szerelvényekhez csatlakozó vezetékvégek bekötése nélkül, keresztmetszet: 0,5-2,5 mm² PannonCom-Kábel H07V-U</t>
  </si>
  <si>
    <t>450/750V 1x1,5 mm², tömör rézvezetővel (MCu)</t>
  </si>
  <si>
    <t>71-002-1.1-0210003</t>
  </si>
  <si>
    <t>450/750V 1x2,5 mm², tömör rézvezetővel (MCu)</t>
  </si>
  <si>
    <t>71-002-1.1-0224414</t>
  </si>
  <si>
    <t>Szigetelt vezeték elhelyezése védőcsőbe húzva vagy vezetékcsatornába fektetve, rézvezetővel, leágazó kötésekkel, szigetelés ellenállás méréssel, a szerelvényekhez csatlakozó vezetékvégek bekötése nélkül, keresztmetszet: 0,5-2,5 mm² PannonCom-Kábel</t>
  </si>
  <si>
    <t>H05VV-F 3x1,5 sodrott (300/500V) MTK kábel Csz: H05VVF315</t>
  </si>
  <si>
    <t>71-005-1.1.1.1-0230103</t>
  </si>
  <si>
    <t>Komplett világítási  és telekommunikációs szerelvények, Fali kapcsolók elhelyezése, süllyesztve, 10-16A egypólusú kapcsolók LEGRAND Cariva egypólusú kapcsoló kerettel, fehér (Kat.szám:773801)</t>
  </si>
  <si>
    <t>71-005-1.11.1.1.2-0230018</t>
  </si>
  <si>
    <t>Komplett világítási  és telekommunikációs szerelvények, Csatlakozóaljzat elhelyezése, süllyesztve, 16A, földelt, kettős csatlakozóaljzat (2x2P+F) LEGRAND Cariva 2x2P+F csatlakozóaljzat fehér (Kat.szám:773627)</t>
  </si>
  <si>
    <t>71-005-1.31.2-0533640</t>
  </si>
  <si>
    <t>Komplett világítási  és telekommunikációs szerelvények, Telefon és PC csatlakozóaljzat, USB töltő aljzat, hangszóró-csatlakozó elhelyezése (egyes/kettős), PC, USB, hangszóró LEGRAND Galea 1xRJ45 Cat5e UTP mechanizmus, LCS2 (Kat.szám:775761)</t>
  </si>
  <si>
    <t>71-007-1.1.3-0316503</t>
  </si>
  <si>
    <t>Kisfeszültségű, 230-500V, CEE típusú rögzíthető ipari csatlakozó felszerelése, 5 pólusú MENNEKES beépíthető dugaszoló aljzat, 16A, 5P, 400V, Cikkszám: 1385</t>
  </si>
  <si>
    <t>71-008-12-0123163</t>
  </si>
  <si>
    <t>71-009-1.2.4-0546203</t>
  </si>
  <si>
    <t>71-010-3.5-0142737</t>
  </si>
  <si>
    <t>71-010-10.4.6-0143305</t>
  </si>
  <si>
    <t>71-010-12.1.2</t>
  </si>
  <si>
    <t>(Akkumulátoros vészvilágítás)  Tartalék világítási lámpatestek elhelyezése, falon kívüli kivitelben, készenléti üzemű, kompakt fénycsöves</t>
  </si>
  <si>
    <t>72-041-1.1.1.1.1-0110115</t>
  </si>
  <si>
    <t>Strukturált adatátviteli kábel elhelyezése tömör rézvezetővel, védőcsőbe húzva, kábeltálcára vagy kábelcsatornába fektetve, falikábel, 100 MHz frekvenciatartomány Cat.5E U/UTP PannonCom-Kábel Fibrain U/UTP falikábel cat.5e, 200MHz, LSOH, zöld, 305 m,</t>
  </si>
  <si>
    <t>Csz: XE100.105</t>
  </si>
  <si>
    <t>81-001-1.3.1.1.1.1.3-0311033</t>
  </si>
  <si>
    <t>Ivóvíz vezeték, Ötrétegű cső szerelése, PE-Xa/Al/PE-HD anyagból, toldóhüvelyes kötésekkel, cső elhelyezése csőidomok nélkül, szakaszos nyomáspróbával, falhoronyba vagy padlószerkezetbe szerelve (horonyvésés külön tételben), DN 20 REHAU univerzális</t>
  </si>
  <si>
    <t>RAUTITAN stabil cső, ötrétegű, 4 mm-es kör keresztmetszetű szigeteléssel, 25x2,7 mm, tekercs, 131495-025</t>
  </si>
  <si>
    <t>81-001-1.3.1.1.3.2.3-0320081</t>
  </si>
  <si>
    <t>Ivóvíz vezeték, Ötrétegű cső szerelése, PE-Xa/Al/PE-HD anyagból, toldóhüvelyes kötésekkel, csőidomok, kiegészítők elhelyezése, két oldalon toldóhüvelyes idomok, DN 20 REHAU RAUTITAN RX T-idom belsőmenetes leágazással, 25 bm- 3/4-25, 366020</t>
  </si>
  <si>
    <t>81-001-1.3.1.1.3.2.3-0320157</t>
  </si>
  <si>
    <t>Ivóvíz vezeték, Ötrétegű cső szerelése, PE-Xa/Al/PE-HD anyagból, toldóhüvelyes kötésekkel, csőidomok, kiegészítők elhelyezése, két oldalon toldóhüvelyes idomok, DN 20 REHAU RAUTITAN PX könyökidom 90° 25, 160023</t>
  </si>
  <si>
    <t>81-002-3.2.1.2.3-0131004</t>
  </si>
  <si>
    <t>PVC lefolyóvezeték szerelése, tokos, gumigyűrűs kötésekkel, cső elhelyezése csőidomokkal, szakaszos tömörségi próbával, horonyba vagy padlócsatornába, DN 50 PIPELIFE PVC-U tokos lefolyócső 50x1,8x2000 mm, KAEM050/2M</t>
  </si>
  <si>
    <t>81-002-3.2.1.2.6-0131007</t>
  </si>
  <si>
    <t>PVC lefolyóvezeték szerelése, tokos, gumigyűrűs kötésekkel, cső elhelyezése csőidomokkal, szakaszos tömörségi próbával, horonyba vagy padlócsatornába, DN 100 PIPELIFE PVC-U tokos lefolyócső 110x2,2x2000 mm, KAEM110/2M</t>
  </si>
  <si>
    <t>81-002-3.2.3.2.3-0231013</t>
  </si>
  <si>
    <t>PVC lefolyóvezeték szerelése, tokos, gumigyűrűs kötésekkel, csőidomok elhelyezése, kétcsatlakozású csőidom DN 50 PIPELIFE PVC-U lefolyó ívidom 50 mm 45°, KAB050X45</t>
  </si>
  <si>
    <t>81-002-3.2.3.2.6-0231016</t>
  </si>
  <si>
    <t>PVC lefolyóvezeték szerelése, tokos, gumigyűrűs kötésekkel, csőidomok elhelyezése, kétcsatlakozású csőidom DN 100 PIPELIFE PVC-U lefolyó ívidom 110 mm 45°, KAB110X45</t>
  </si>
  <si>
    <t>81-006-1.1.1.1.1.1-0242506</t>
  </si>
  <si>
    <t>81-006-1.1.1.1.1.2-0242512</t>
  </si>
  <si>
    <t>82-004-1.4-0016582</t>
  </si>
  <si>
    <t>82-009-1.1.1-0215021</t>
  </si>
  <si>
    <t>Falikút, kiöntő vagy mosóvályú elhelyezése és bekötése, falikút, szifon (bűzelzáró) és csaptelep nélkül, acéllemezből-, rozsdamentes lemezből vagy öntöttvasból Acéllemez falikút, kívül-belül fehér tűzzománcozott, rövid hátlapú</t>
  </si>
  <si>
    <t>82-009-5.1-0112641</t>
  </si>
  <si>
    <t>Mosdó vagy mosómedence berendezés elhelyezése és bekötése, kifolyószelep, bűzelzáró és sarokszelep nélkül, falra szerelhető porcelán kivitelben (komplett) BÁZIS porcelán mosdó 60 cm, 3 csaplyukkal, fúrt, 4196 71 01, fehér</t>
  </si>
  <si>
    <t>82-009-5.1-0117312</t>
  </si>
  <si>
    <t>82-009-9.3.1.1</t>
  </si>
  <si>
    <t>Zuhanytálca vagy zuhanykabin elhelyezése és bekötése, zuhanykabin zuhanytálcával, elektromos bekötés nélkül, gőz nélküli kivitelben, zuhanyfülke hidromasszázs panel nélkül</t>
  </si>
  <si>
    <t>82-009-11.1.1.2-0110231</t>
  </si>
  <si>
    <t>WC csésze elhelyezése és bekötése, öblítőtartály, sarokszelep, WC ülőke,  nyomógomb nélkül, porcelánból, alsókifolyású, mélyöblítésű kivitelben ALFÖLDI/BÁZIS porcelán mélyöblítésű WC csésze, 6 l alsó kifolyású, fehér, Kód: 4033 00 01</t>
  </si>
  <si>
    <t>82-009-11.1.1.2-0117401</t>
  </si>
  <si>
    <t>82-009-12.1-0117096</t>
  </si>
  <si>
    <t>WC-csésze kiegészítő szerelvényeinek elhelyezése, WC-ülőke Alföldi WC-ülőke, 8780 95 01, fehér</t>
  </si>
  <si>
    <t>82-009-13.1-0117381</t>
  </si>
  <si>
    <t>82-009-15.1.1-0111525</t>
  </si>
  <si>
    <t>Vizelde vagy piszoár berendezés elhelyezése, öblítőszelep, sarokszelep és bűzelzáró nélkül, porcelán, falra szerelhető vizelde BÁZIS porcelán vizelde, felső bekötésű, 4332 00 01, fehér</t>
  </si>
  <si>
    <t>82-009-16.2.2-0318969</t>
  </si>
  <si>
    <t>82-009-17.1-0110161</t>
  </si>
  <si>
    <t>Berendezési tárgyak szerelvényeinek felszerelése, sarokszelep szerelés MOFÉM sárgaréz sarokszelep 1/2"-1/2" sárgaréz, krómozott, 10 bar, Kód: 163-0002-00</t>
  </si>
  <si>
    <t>82-009-18.2-0318163</t>
  </si>
  <si>
    <t>Berendezési tárgyak szerelvényeinek felszerelése, fali kifolyószelep szerelés MOFÉM Eurosztár fali lengőszelep, kód: 146-0034-00</t>
  </si>
  <si>
    <t>82-009-19.2.1-0314519</t>
  </si>
  <si>
    <t>82-009-19.3.2-0314504</t>
  </si>
  <si>
    <t>Csaptelepek és szerelvényeinek felszerelése, mosdócsaptelepek, álló illetve süllyesztett mosdócsaptelep Kludi-Standard mosdócsaptelep, lánctartóval, kr., Cikkszám: 21 0580515</t>
  </si>
  <si>
    <t>82-009-19.5.2-0318048</t>
  </si>
  <si>
    <t>83-001-2.1.1-0830002</t>
  </si>
  <si>
    <t>Csz.: APSPIKOBN05100</t>
  </si>
  <si>
    <t>83-001-2.3.1.8-0825602</t>
  </si>
  <si>
    <t>acéllemezből, NÁ 100 mm</t>
  </si>
  <si>
    <t>83-006-3.4.1-0430461</t>
  </si>
  <si>
    <t>84-001-7.3.1</t>
  </si>
  <si>
    <t>Elektromosenergia-ellátás, villanyszerelés</t>
  </si>
  <si>
    <t>Épületautomatika, -felügyelet (gyengeáram)</t>
  </si>
  <si>
    <t>Épületgépészeti csővezeték szerelése</t>
  </si>
  <si>
    <t>Épületgépészeti szerelvények és berendezések szerelése</t>
  </si>
  <si>
    <t>Szellőztetőberendezések</t>
  </si>
  <si>
    <t>Légkondicionáló berendezések</t>
  </si>
  <si>
    <t>ARHITEKTUM EC.</t>
  </si>
  <si>
    <t>6000 Kecskemét, Losonczy u. 8.</t>
  </si>
  <si>
    <t>Változó tömegáramú, inverteres multi split klímák elhelyezése, csővezetés nélkül, kültéri és beltéri egységgel, hőszivattyús és elektromos fűtéssel, hűtő/hősziv./elektromos fűtőtelj.: 10 kW / 15 kW / 3,5 kW/5 kW-ig</t>
  </si>
  <si>
    <t>Kör keresztmetszetű légcsatorna és idomaik szerelése,  tartószerkezet nélkül, spirálkorcolt lemezcső, horganyzott acéllemezből, NÁ 63-150 mm között  spirálkorcolt lemezcső borda nélkül, horganyzott acéllemezből, v=0,5 mm, NÁ 100 mm,</t>
  </si>
  <si>
    <t>Kör keresztmetszetű légcsatorna és idomaik szerelése,  tartószerkezet nélkül, horganyzott acéllemez idomok, spirálkorcolt vagy hajlítható lemezcsőhöz, NÁ 80-150 mm között, ív, könyök idom  I-90 fokos szeletes ívcső, horganyzott</t>
  </si>
  <si>
    <t>Axiális és félaxiális ventilátor elhelyezése, axiális kisventilátor, falon kívüli kivitelben SIG Air Handling háztartási kisventilátor, alacsony zajszinttel, fali, időzítővel, IPX5, SAF 100 Q T,</t>
  </si>
  <si>
    <t>Elektromos melegvíztermelő és tároló berendezés elhelyezése, tartozékokkal, szerelvényekkel, vízoldali bekötéssel,elektromos bekötés nélkül, 200,01-500 liter között 300 S zárt rendszerű (nyomás alatti), elektromos, álló</t>
  </si>
  <si>
    <t xml:space="preserve">melegvíz-tároló, 2-6 kW, 300L, </t>
  </si>
  <si>
    <t>Mosdó vagy mosómedence berendezés elhelyezése és bekötése, kifolyószelep, bűzelzáró és sarokszelep nélkül, falra szerelhető porcelán kivitelben (komplett) porcelán mosdó mozgáskorlátozottak részére, 660x550 mm (leeresztőszelep, szifon, felfogató</t>
  </si>
  <si>
    <t xml:space="preserve">egység nélkül), </t>
  </si>
  <si>
    <t>WC csésze elhelyezése és bekötése, öblítőtartály, sarokszelep, WC ülőke,  nyomógomb nélkül, porcelánból, alsókifolyású, mélyöblítésű kivitelben  porcelán WC-kagyló mozgáskorlátozott felhasználók részére, magasított, padlón álló, alsó</t>
  </si>
  <si>
    <t xml:space="preserve">kifolyással, kivágás nélküli, </t>
  </si>
  <si>
    <t xml:space="preserve">WC öblítőtartály felszerelése és bekötése, falsík elé szerelhető, műanyag falon kívüli WC-öblítőtartály, START/STOP nyomógombos ABS, fehér, öblítőcsővel, </t>
  </si>
  <si>
    <t xml:space="preserve">Vizelde kiegészítő elemei, öblítőszelep, infravezérlésű elektromos  vizelde öblítő, MLP 06K, 9V-os mágnesszelep, 4x1,5V alkáli elemmel, </t>
  </si>
  <si>
    <t xml:space="preserve">Csaptelepek és szerelvényeinek felszerelése, zuhanycsaptelepek, fali zuhanycsaptelep Kludi-Standard zuhanycsaptelep, falra szerelhető kivitel,bekötési méret 120mm,zuhanygarnitúra nélkül kr., </t>
  </si>
  <si>
    <t xml:space="preserve">Csaptelepek és szerelvényeinek felszerelése, mosogató csaptelepek, álló, illetve süllyesztett mosogató csaptelep  egykaros álló mosogatócsaptelep, kerámia vezérlőegység, kr. </t>
  </si>
  <si>
    <t>Réz vezeték, Vörösrézcső szerelése, kapilláris, lágy forrasztásos csőkötésekkel, cső elhelyezése idomok nélkül, szakaszos nyomáspróbával, lágy, félkemény vagy kemény kivitelű rézcsőből, DN 8 átmérőig  lágy vörösrézcső, F22   6 x 1 mm</t>
  </si>
  <si>
    <t>Réz vezeték, Vörösrézcső szerelése, kapilláris, lágy forrasztásos csőkötésekkel, cső elhelyezése idomok nélkül, szakaszos nyomáspróbával, lágy, félkemény vagy kemény kivitelű rézcsőből, DN 10 lágy vörösrézcső, F22  12 x 1 mm</t>
  </si>
  <si>
    <t>Kombinált védőkapcsolók elhelyezése (kismegszakító+ áram-védőkapcsoló) váltakozó- és pulzálóegyenáramú kioldásra, gyorskioldással (6-40 ms), 6/10 kA zárlati szilárdsággal, 2/4 pólusú 1P+N 30mA 16A C 6/10kA A osztály</t>
  </si>
  <si>
    <t>Áramköri kiselosztók falba süllyesztett kivitelben, kalapsínes szerelőlappal,N- és PE sínnel, max. 63A-ig, IP 30, IP 40 védettséggel(kismegszakítók, védőkapcsolók, távkapcsolók stb. számára), üresen, kiselosztók 48-72 egység</t>
  </si>
  <si>
    <t xml:space="preserve">süllyesztett 4s 72m kiselosztó fehér ajtóval </t>
  </si>
  <si>
    <t>Álmennyezeti lámpatest elhelyezése előre elkészített tartószerkezetre, tükrös nyitott, LED-es kivitelben  álmennyezeti lámpatest, 60x60x20mm, billenthető, alumínium, 1W LED (hidegfehér) fényforrással, 350mA, IP 20 Csz:</t>
  </si>
  <si>
    <t>Kültéri fényvető elhelyezése előre elkészített tartószerkezetre, felületre szerelt kivitelben, szimmetrikus fényeloszlású, LED-es kivitelben 200W / 16000lm LED-es reflektor, hidegfehér (6000K), IP65, működtetővel Csz:5385</t>
  </si>
  <si>
    <t>hegesztéssel fektetve üvegszövet hordozórétegű, 4 mm vastagságú, elasztomerbitumenes (SBS modifikált) lemez</t>
  </si>
  <si>
    <t xml:space="preserve">Alátét- és elválasztó rétegek beépítése, védőlemez-, műanyagfátyol-, fólia vagy műanyagfilc egy rétegben, átlapolással, rögzítés nélkül, padló, födém szigeteléseknél, vízszintes felületen  polietilén fólia, 0,09 mm vastagságú, 2 m szélességű   </t>
  </si>
  <si>
    <r>
      <t>Felülvilágító kupola elhelyezése, kihagyott nyílásra, fix kivitelben, 7,50 m kerületig fix kupola (lapos kivitel), 120x130cm névleges mérettel, 20 mm vastag 7 rétegű opál színű cellás polikarbonát szárnnyal (k=1,6 W/m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K), teljes</t>
    </r>
  </si>
  <si>
    <r>
      <t>Felülvilágító kupola elhelyezése, kihagyott nyílásra, fix kivitelben, 7,50 m kerület felett  fix kupola (lapos kivitel), 120x240cm névleges mérettel, 20 mm vastag 7 rétegű opál színű cellás polikarbonát szárnnyal (k=1,6 W/m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K),</t>
    </r>
  </si>
  <si>
    <t>Beltéri ajtók, alapozott acél ajtótok elhelyezése, blokktok szerelésével, falcolt ajtólaphoz EPDM tömítőprofillal,, MW100mm, 30mm padlóbeállással, kétszárnyú,  DIN névleges méret:1200 x 2500 mm</t>
  </si>
  <si>
    <t>kivitelben,  kétszárnyú hőhidas acél ajtó, méret: 2000x2500 mm</t>
  </si>
  <si>
    <t>nélkül, 6-16-4.4 hőszigetelt biztonsági üvegezéssel, kétszárnyú kivitelben, 1600x2200-2200x2500 mm névleges méretig kétszárnyú, hőhídmentes, kifelé nyíló ajtó, méret: 2000x2500 mm</t>
  </si>
  <si>
    <t>nélkül, 6-16-4.4 hőszigetelt biztonsági üvegezéssel, egyszárnyú, felülvilágítós kivitelben, 900x2200+600-1200x2400+600 mm névleges méretig  egyszárnyú, hőhídmentes, kifelé nyíló ajtó felülvilágítóval, méret: 1200x2500 mm</t>
  </si>
  <si>
    <t xml:space="preserve">Kültéri ajtók, többfunkciós, hő- és hangszigetelő acélajtó elhelyezése, 3 oldalon falcolt, 1,5 mm lemezvastagsággal, acéltokkal (sarok, falazós, gipszkarton, blokktokkal) szerelve, egyszárnyú kivitelben, 1250×3500-1500×3500 mm névleges méretig </t>
  </si>
  <si>
    <t>kültéri egyszárnyú ajtóelem saroktokkal, fekete kilinccsel, rendelés méret: 1200 x 3200mm, alapozott felülvilágítós (240+80 cm)</t>
  </si>
  <si>
    <t xml:space="preserve">Kültéri ajtók, többfunkciós, hő- és hangszigetelő acélajtó elhelyezése, 3 oldalon falcolt, 1,5 mm lemezvastagsággal, acéltokkal (sarok, falazós, gipszkarton, blokktokkal) szerelve, kétszárnyú kivitelben, 2500×3500-3000×3500 névleges méretig </t>
  </si>
  <si>
    <t xml:space="preserve">Műanyag kültéri nyílászárók elhelyezése előre kihagyott falnyílásba, hőszigetelt, fokozott légzárású bejárati ajtó, tömítés nélkül (szerelvényezve, finom beállítással), 6,01-10,00 m kerület között  Kifelé nyíló üvegezett bejárati ajtó/ fix </t>
  </si>
  <si>
    <t>felülvilágítóval, 5 kamrás  uw&lt;1,4 W/m2K, mérete: 100 x  210+40 cm</t>
  </si>
  <si>
    <t>Műanyag kültéri nyílászárók, hőszigetelt, fokozott légzárású ablak elhelyezése előre kihagyott falnyílásba, tömítés nélkül (szerelvényezve, finombeállítással), 4,00 m kerület felett ötkamrás profil, egyszárnyú, bukó-nyíló bukó-nyíló</t>
  </si>
  <si>
    <t>ablak, 5 kamrás  uw&lt;1,4 W/m2K, mérete: 120 x  160 cm</t>
  </si>
  <si>
    <t>ablak, 5 kamrás , uw&lt;1,4 W/m2K, mérete: 130 x  170 cm</t>
  </si>
  <si>
    <t xml:space="preserve">Lefolyócső szerelése kör keresztmetszettel, bármilyen kiterített szélességgel, horganyzott acéllemezből  lefolyócső körszelvényű, Ø100 mm horganyzott acél, belső korc, </t>
  </si>
  <si>
    <t xml:space="preserve">Ablak- vagy szemöldökpárkány bevonatos alumínium lemezből, 50 cm kiterített szélességig Ablakpárkány </t>
  </si>
  <si>
    <t>Laminált padló fektetése, (szegélyléccel együtt) kiegyenlített aljzatra, telibe ragasztva (mechanikus illesztésű) (ragasztó anyag külön tételben kiírva) kopásáll. laminált padló, 8,0 mm vtg., 19,2 cm x 129,2 cm 39 szín   irodákban</t>
  </si>
  <si>
    <t xml:space="preserve">Ipari padlóburkolat készítése, beltéri, friss beton vagy esztrich járófelületre, kopásálló műgyanta, kétkomponensű diszperziós epoxigyanta bevonat kétkomponenses epoxi gyanta vékonybevonat, </t>
  </si>
  <si>
    <t>Külső térelhatárolás hőszigetelt sarokelemekkel, szögletes, rejtett vagy látszó rögzítésű, függőleges falpanelekhez szögletes, hőszigetelt sarokelem, rejtett rögzítésű függőleges falpanelekhez (egyszer hajtott)</t>
  </si>
  <si>
    <t>Hegesztett betonacél háló szerelése tartószerkezetbe  építési síkháló; 5,00 x 2,15 m; 150 x 150 mm osztással Ø 8,00 / 8,00 BHB55.50 vasalt aljzatbetonba, szoc. blokk</t>
  </si>
  <si>
    <t>Acélszál vagy acélháló helyettesítő makro-szintetikus szál adagolása beton- és egyéb cementtartalmú keverékek szerkezeti megerősítésére, 45 mm szálhosszúságú makró/monoszállal  statikailag tervezhető acélhaj helyettesítő makrószál</t>
  </si>
  <si>
    <t>Fa beltéri nyílászárók elhelyezése, előre kihagyott falnyílásba, utólagos elhelyezéssel, tömítés nélkül, (szerelvényezve, finom beállítással), CPL fóliás , vagy  MDF vagy keményhéjszerkezetes ajtó, 6,01-10,00 m kerület között Beltéri kazettás ajtó, tele lemezelt,</t>
  </si>
  <si>
    <t>Fa beltéri nyílászárók elhelyezése, előre kihagyott falnyílásba, utólagos elhelyezéssel, tömítés nélkül, (szerelvényezve, finom beállítással),CPL fóliás , vagy   MDF vagy keményhéjszerkezetes ajtó, 6,01-10,00 m kerület között Beltéri kazettás ajtó, tele lemezelt,</t>
  </si>
  <si>
    <t>42-022-1.1.1.2.1.1-0313106</t>
  </si>
  <si>
    <t>Padlóburkolat készítése, beltérben, tégla, beton, vakolt alapfelületen, gres, kőporcelán lappal, kötésben vagy hálósan, 3-5 mm vtg. ragasztóba rakva, 1-10 mm fugaszélességgel, 20x20 - 40x40 cm közötti lapmérettel MAPEI Kerabond T Plus flexibilis</t>
  </si>
  <si>
    <t>ragasztóhabarcs kisméretű gres burkolólapok ragasztására, Csz: 003325 MAPEI Keracolor FF Flex cementkötésű fugázóhabarcs, fehér</t>
  </si>
  <si>
    <t>71-021-11.4.1.7-0270546</t>
  </si>
  <si>
    <t>elektromos fűtőszőnyeg - 150W/m2, 8 m2 - 0,5x16 m, 088L0561</t>
  </si>
  <si>
    <t xml:space="preserve">Beltéri felületek elektromos fűtése, kerámia-, PVC-, textil szőnyeg-, fa alapú padlóburkolat felületfűtés rendszerelemeinek elhelyezése, védőcsövezés kiépítését külön tételben kell kiírni, fűtőszőnyeg elhelyezése, 8,0-9,0 m2 felületen </t>
  </si>
  <si>
    <t>Külső térelhatárolás hőszigetelt szendvicspanel elemekkel, rejtett csavaros rögzítéssel, poliuretán- vagy PIR hab szigeteléssel, 100 mm vastagságban  1000 AWP 120 0,6/0,4 rejtett rögz. IPN falpanel horg.+25/20 µm polyester bevonat, standard</t>
  </si>
  <si>
    <t>Külső térlefedés hőszigetelt szendvicspanel elemekkel, látszó csavaros rögzítéssel, poliuretán- vagy PIR habos szigeteléssel, 100-140 mm vastagságban  1000 RW 120/0,5/0,4 IPN habos tetőpanel horg.+25/20 µm polyester bevonat, standard színben</t>
  </si>
  <si>
    <t xml:space="preserve">Gyógynövény logisztikai központ létrehozása Kajdacson”                             tárgyú    [TOP-1.1.3-15-TL1-2016-00008] azonosítószámú projektjéhez .                                                                    </t>
  </si>
  <si>
    <r>
      <t>Épület-acélváz szerelése tömör szerelvényekből, 20,01-30,0 kg/m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tömeg között tetőfelépítmény acél vázszerkezet,  HEA140-es szelvényekből,  szélrács 40x40x4 mm-es zártszelvényekből</t>
    </r>
  </si>
  <si>
    <t xml:space="preserve">Fa beltéri nyílászárók elhelyezése, előre kihagyott falnyílásba, utólagos elhelyezéssel, tömítés nélkül, (szerelvényezve, finom beállítással), CPL fóliás , vagy MDF </t>
  </si>
  <si>
    <t xml:space="preserve">Fa beltéri nyílászárók elhelyezése, előre kihagyott falnyílásba, utólagos elhelyezéssel, tömítés nélkül, (szerelvényezve, finom beállítással), CPL fóliás , vagy  MDF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</si>
</sst>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0"/>
      <name val="Times New Roman CE"/>
      <family val="0"/>
    </font>
    <font>
      <vertAlign val="superscript"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47" fillId="0" borderId="0" xfId="0" applyFont="1" applyAlignment="1">
      <alignment vertical="top" wrapText="1"/>
    </xf>
    <xf numFmtId="49" fontId="47" fillId="0" borderId="0" xfId="0" applyNumberFormat="1" applyFont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8" fillId="0" borderId="0" xfId="0" applyFont="1" applyAlignment="1">
      <alignment vertical="top" wrapText="1"/>
    </xf>
    <xf numFmtId="0" fontId="48" fillId="0" borderId="10" xfId="0" applyFont="1" applyBorder="1" applyAlignment="1">
      <alignment horizontal="right" vertical="top" wrapText="1"/>
    </xf>
    <xf numFmtId="0" fontId="47" fillId="0" borderId="0" xfId="0" applyFont="1" applyAlignment="1">
      <alignment horizontal="right" vertical="top" wrapText="1"/>
    </xf>
    <xf numFmtId="0" fontId="48" fillId="0" borderId="10" xfId="0" applyFont="1" applyBorder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48" fillId="0" borderId="0" xfId="0" applyFont="1" applyBorder="1" applyAlignment="1">
      <alignment vertical="top" wrapText="1"/>
    </xf>
    <xf numFmtId="0" fontId="49" fillId="0" borderId="0" xfId="0" applyFont="1" applyAlignment="1">
      <alignment vertical="top"/>
    </xf>
    <xf numFmtId="0" fontId="49" fillId="0" borderId="0" xfId="0" applyFont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50" fillId="0" borderId="0" xfId="0" applyFont="1" applyAlignment="1">
      <alignment vertical="top"/>
    </xf>
    <xf numFmtId="0" fontId="49" fillId="0" borderId="11" xfId="0" applyFont="1" applyBorder="1" applyAlignment="1">
      <alignment vertical="top"/>
    </xf>
    <xf numFmtId="10" fontId="49" fillId="0" borderId="11" xfId="0" applyNumberFormat="1" applyFont="1" applyBorder="1" applyAlignment="1">
      <alignment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vertical="top"/>
    </xf>
    <xf numFmtId="165" fontId="50" fillId="0" borderId="10" xfId="40" applyNumberFormat="1" applyFont="1" applyBorder="1" applyAlignment="1">
      <alignment horizontal="right" vertical="top" wrapText="1"/>
    </xf>
    <xf numFmtId="165" fontId="49" fillId="0" borderId="0" xfId="40" applyNumberFormat="1" applyFont="1" applyAlignment="1">
      <alignment vertical="top" wrapText="1"/>
    </xf>
    <xf numFmtId="165" fontId="50" fillId="0" borderId="10" xfId="40" applyNumberFormat="1" applyFont="1" applyBorder="1" applyAlignment="1">
      <alignment vertical="top" wrapText="1"/>
    </xf>
    <xf numFmtId="165" fontId="49" fillId="0" borderId="0" xfId="40" applyNumberFormat="1" applyFont="1" applyAlignment="1">
      <alignment vertical="top"/>
    </xf>
    <xf numFmtId="165" fontId="49" fillId="0" borderId="11" xfId="40" applyNumberFormat="1" applyFont="1" applyBorder="1" applyAlignment="1">
      <alignment horizontal="right" vertical="top"/>
    </xf>
    <xf numFmtId="165" fontId="49" fillId="0" borderId="11" xfId="40" applyNumberFormat="1" applyFont="1" applyBorder="1" applyAlignment="1">
      <alignment vertical="top"/>
    </xf>
    <xf numFmtId="165" fontId="48" fillId="0" borderId="10" xfId="40" applyNumberFormat="1" applyFont="1" applyBorder="1" applyAlignment="1">
      <alignment horizontal="right" vertical="top" wrapText="1"/>
    </xf>
    <xf numFmtId="0" fontId="51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47" fillId="0" borderId="0" xfId="0" applyNumberFormat="1" applyFont="1" applyAlignment="1">
      <alignment vertical="top" wrapText="1"/>
    </xf>
    <xf numFmtId="0" fontId="50" fillId="0" borderId="0" xfId="0" applyFont="1" applyAlignment="1">
      <alignment vertical="top"/>
    </xf>
    <xf numFmtId="0" fontId="0" fillId="0" borderId="0" xfId="0" applyAlignment="1">
      <alignment vertical="top"/>
    </xf>
    <xf numFmtId="0" fontId="49" fillId="0" borderId="0" xfId="0" applyFont="1" applyAlignment="1">
      <alignment vertical="top"/>
    </xf>
    <xf numFmtId="0" fontId="49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5" fontId="49" fillId="0" borderId="12" xfId="40" applyNumberFormat="1" applyFont="1" applyBorder="1" applyAlignment="1">
      <alignment horizontal="center" vertical="top"/>
    </xf>
    <xf numFmtId="165" fontId="49" fillId="0" borderId="11" xfId="40" applyNumberFormat="1" applyFont="1" applyBorder="1" applyAlignment="1">
      <alignment horizontal="center" vertical="top"/>
    </xf>
    <xf numFmtId="165" fontId="49" fillId="0" borderId="10" xfId="40" applyNumberFormat="1" applyFont="1" applyBorder="1" applyAlignment="1">
      <alignment horizontal="center" vertical="top"/>
    </xf>
    <xf numFmtId="0" fontId="49" fillId="0" borderId="12" xfId="0" applyFont="1" applyBorder="1" applyAlignment="1">
      <alignment horizontal="center" vertical="top"/>
    </xf>
    <xf numFmtId="0" fontId="49" fillId="0" borderId="0" xfId="0" applyFont="1" applyAlignment="1">
      <alignment horizontal="lef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SheetLayoutView="100" zoomScalePageLayoutView="0" workbookViewId="0" topLeftCell="A13">
      <selection activeCell="A2" sqref="A2:D2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3" width="16.7109375" style="21" customWidth="1"/>
    <col min="4" max="4" width="15.7109375" style="21" customWidth="1"/>
    <col min="5" max="16384" width="9.140625" style="10" customWidth="1"/>
  </cols>
  <sheetData>
    <row r="1" spans="1:4" s="13" customFormat="1" ht="15.75">
      <c r="A1" s="31"/>
      <c r="B1" s="32"/>
      <c r="C1" s="32"/>
      <c r="D1" s="32"/>
    </row>
    <row r="2" spans="1:4" s="13" customFormat="1" ht="15.75">
      <c r="A2" s="31"/>
      <c r="B2" s="32"/>
      <c r="C2" s="32"/>
      <c r="D2" s="32"/>
    </row>
    <row r="3" spans="1:4" s="13" customFormat="1" ht="15.75">
      <c r="A3" s="31"/>
      <c r="B3" s="32"/>
      <c r="C3" s="32"/>
      <c r="D3" s="32"/>
    </row>
    <row r="4" spans="1:4" ht="15.75">
      <c r="A4" s="33"/>
      <c r="B4" s="32"/>
      <c r="C4" s="32"/>
      <c r="D4" s="32"/>
    </row>
    <row r="5" spans="1:4" ht="15.75">
      <c r="A5" s="33"/>
      <c r="B5" s="32"/>
      <c r="C5" s="32"/>
      <c r="D5" s="32"/>
    </row>
    <row r="6" spans="1:4" ht="15.75">
      <c r="A6" s="33"/>
      <c r="B6" s="32"/>
      <c r="C6" s="32"/>
      <c r="D6" s="32"/>
    </row>
    <row r="7" spans="1:4" ht="15.75">
      <c r="A7" s="33"/>
      <c r="B7" s="32"/>
      <c r="C7" s="32"/>
      <c r="D7" s="32"/>
    </row>
    <row r="9" spans="1:3" ht="15.75">
      <c r="A9" s="10" t="s">
        <v>154</v>
      </c>
      <c r="C9" s="21" t="s">
        <v>155</v>
      </c>
    </row>
    <row r="10" spans="1:3" ht="15.75">
      <c r="A10" s="17" t="s">
        <v>254</v>
      </c>
      <c r="C10" s="21" t="s">
        <v>155</v>
      </c>
    </row>
    <row r="11" ht="15.75">
      <c r="A11" s="10" t="s">
        <v>156</v>
      </c>
    </row>
    <row r="12" ht="15.75">
      <c r="A12" s="17" t="s">
        <v>255</v>
      </c>
    </row>
    <row r="13" ht="15.75">
      <c r="A13" s="10" t="s">
        <v>155</v>
      </c>
    </row>
    <row r="14" ht="15.75">
      <c r="A14" s="10" t="s">
        <v>155</v>
      </c>
    </row>
    <row r="15" ht="15.75">
      <c r="A15" s="10" t="s">
        <v>157</v>
      </c>
    </row>
    <row r="16" spans="1:4" ht="46.5" customHeight="1">
      <c r="A16" s="40" t="s">
        <v>310</v>
      </c>
      <c r="B16" s="40"/>
      <c r="C16" s="40"/>
      <c r="D16" s="40"/>
    </row>
    <row r="17" ht="15.75">
      <c r="A17" s="10" t="s">
        <v>158</v>
      </c>
    </row>
    <row r="18" ht="15.75">
      <c r="A18" s="10" t="s">
        <v>158</v>
      </c>
    </row>
    <row r="19" ht="15.75">
      <c r="A19" s="10" t="s">
        <v>159</v>
      </c>
    </row>
    <row r="20" ht="15.75">
      <c r="A20" s="10" t="s">
        <v>158</v>
      </c>
    </row>
    <row r="22" spans="1:4" ht="15.75">
      <c r="A22" s="34" t="s">
        <v>160</v>
      </c>
      <c r="B22" s="35"/>
      <c r="C22" s="35"/>
      <c r="D22" s="35"/>
    </row>
    <row r="23" spans="1:4" ht="15.75">
      <c r="A23" s="14" t="s">
        <v>161</v>
      </c>
      <c r="B23" s="14"/>
      <c r="C23" s="22" t="s">
        <v>162</v>
      </c>
      <c r="D23" s="22" t="s">
        <v>163</v>
      </c>
    </row>
    <row r="24" spans="1:4" ht="15.75">
      <c r="A24" s="14" t="s">
        <v>164</v>
      </c>
      <c r="B24" s="14"/>
      <c r="C24" s="23">
        <f>ROUND(SUM(Összesítő!B2:B22),0)</f>
        <v>0</v>
      </c>
      <c r="D24" s="23">
        <f>ROUND(SUM(Összesítő!C2:C22),0)</f>
        <v>0</v>
      </c>
    </row>
    <row r="25" spans="1:4" ht="15.75">
      <c r="A25" s="14" t="s">
        <v>165</v>
      </c>
      <c r="B25" s="14"/>
      <c r="C25" s="23">
        <f>ROUND(C24,0)</f>
        <v>0</v>
      </c>
      <c r="D25" s="23">
        <f>ROUND(D24,0)</f>
        <v>0</v>
      </c>
    </row>
    <row r="26" spans="1:4" ht="15.75">
      <c r="A26" s="10" t="s">
        <v>166</v>
      </c>
      <c r="C26" s="36">
        <f>ROUND(C25+D25,0)</f>
        <v>0</v>
      </c>
      <c r="D26" s="36"/>
    </row>
    <row r="27" spans="1:4" ht="15.75">
      <c r="A27" s="14" t="s">
        <v>167</v>
      </c>
      <c r="B27" s="15">
        <v>0.27</v>
      </c>
      <c r="C27" s="37">
        <f>ROUND(C26*B27,0)</f>
        <v>0</v>
      </c>
      <c r="D27" s="37"/>
    </row>
    <row r="28" spans="1:4" ht="15.75">
      <c r="A28" s="14" t="s">
        <v>168</v>
      </c>
      <c r="B28" s="14"/>
      <c r="C28" s="38">
        <f>ROUND(C26+C27,0)</f>
        <v>0</v>
      </c>
      <c r="D28" s="38"/>
    </row>
    <row r="32" spans="2:3" ht="15.75">
      <c r="B32" s="39" t="s">
        <v>169</v>
      </c>
      <c r="C32" s="39"/>
    </row>
    <row r="34" ht="15.75">
      <c r="A34" s="16"/>
    </row>
    <row r="35" ht="15.75">
      <c r="A35" s="16"/>
    </row>
    <row r="36" ht="15.75">
      <c r="A36" s="16"/>
    </row>
  </sheetData>
  <sheetProtection/>
  <mergeCells count="13">
    <mergeCell ref="A7:D7"/>
    <mergeCell ref="A22:D22"/>
    <mergeCell ref="C26:D26"/>
    <mergeCell ref="C27:D27"/>
    <mergeCell ref="C28:D28"/>
    <mergeCell ref="B32:C32"/>
    <mergeCell ref="A16:D16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136" zoomScaleSheetLayoutView="136" zoomScalePageLayoutView="0" workbookViewId="0" topLeftCell="A1">
      <selection activeCell="F2" sqref="F2:G2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8" width="9.57421875" style="6" customWidth="1"/>
    <col min="9" max="9" width="9.4218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75</v>
      </c>
      <c r="C2" s="2" t="s">
        <v>76</v>
      </c>
      <c r="D2" s="6">
        <v>588</v>
      </c>
      <c r="E2" s="1" t="s">
        <v>35</v>
      </c>
      <c r="H2" s="6">
        <f>ROUND(D2*F2,0)</f>
        <v>0</v>
      </c>
      <c r="I2" s="6">
        <f>ROUND(D2*G2,0)</f>
        <v>0</v>
      </c>
    </row>
    <row r="4" spans="1:9" ht="70.5" customHeight="1">
      <c r="A4" s="8">
        <v>2</v>
      </c>
      <c r="B4" s="1" t="s">
        <v>77</v>
      </c>
      <c r="C4" s="2" t="s">
        <v>78</v>
      </c>
      <c r="D4" s="6">
        <v>11</v>
      </c>
      <c r="E4" s="1" t="s">
        <v>35</v>
      </c>
      <c r="H4" s="6">
        <f>ROUND(D4*F4,0)</f>
        <v>0</v>
      </c>
      <c r="I4" s="6">
        <f>ROUND(D4*G4,0)</f>
        <v>0</v>
      </c>
    </row>
    <row r="6" spans="1:9" ht="93.75" customHeight="1">
      <c r="A6" s="8">
        <v>3</v>
      </c>
      <c r="B6" s="1" t="s">
        <v>79</v>
      </c>
      <c r="C6" s="2" t="s">
        <v>80</v>
      </c>
      <c r="D6" s="6">
        <v>588</v>
      </c>
      <c r="E6" s="1" t="s">
        <v>35</v>
      </c>
      <c r="H6" s="6">
        <f>ROUND(D6*F6,0)</f>
        <v>0</v>
      </c>
      <c r="I6" s="6">
        <f>ROUND(D6*G6,0)</f>
        <v>0</v>
      </c>
    </row>
    <row r="8" spans="1:9" ht="89.25">
      <c r="A8" s="8">
        <v>4</v>
      </c>
      <c r="B8" s="1" t="s">
        <v>81</v>
      </c>
      <c r="C8" s="2" t="s">
        <v>82</v>
      </c>
      <c r="D8" s="6">
        <v>119</v>
      </c>
      <c r="E8" s="1" t="s">
        <v>35</v>
      </c>
      <c r="H8" s="6">
        <f>ROUND(D8*F8,0)</f>
        <v>0</v>
      </c>
      <c r="I8" s="6">
        <f>ROUND(D8*G8,0)</f>
        <v>0</v>
      </c>
    </row>
    <row r="9" ht="51">
      <c r="C9" s="2" t="s">
        <v>83</v>
      </c>
    </row>
    <row r="10" ht="12.75">
      <c r="C10" s="2"/>
    </row>
    <row r="11" spans="1:9" ht="76.5">
      <c r="A11" s="8">
        <v>5</v>
      </c>
      <c r="B11" s="1" t="s">
        <v>302</v>
      </c>
      <c r="C11" s="2" t="s">
        <v>303</v>
      </c>
      <c r="D11" s="6">
        <v>93</v>
      </c>
      <c r="E11" s="1" t="s">
        <v>35</v>
      </c>
      <c r="H11" s="6">
        <f>ROUND(D11*F11,0)</f>
        <v>0</v>
      </c>
      <c r="I11" s="6">
        <f>ROUND(D11*G11,0)</f>
        <v>0</v>
      </c>
    </row>
    <row r="12" ht="38.25">
      <c r="C12" s="2" t="s">
        <v>304</v>
      </c>
    </row>
    <row r="14" spans="1:9" ht="76.5">
      <c r="A14" s="8">
        <v>6</v>
      </c>
      <c r="B14" s="1" t="s">
        <v>84</v>
      </c>
      <c r="C14" s="2" t="s">
        <v>85</v>
      </c>
      <c r="D14" s="6">
        <v>79</v>
      </c>
      <c r="E14" s="1" t="s">
        <v>35</v>
      </c>
      <c r="H14" s="6">
        <f>ROUND(D14*F14,0)</f>
        <v>0</v>
      </c>
      <c r="I14" s="6">
        <f>ROUND(D14*G14,0)</f>
        <v>0</v>
      </c>
    </row>
    <row r="15" ht="25.5">
      <c r="C15" s="2" t="s">
        <v>86</v>
      </c>
    </row>
    <row r="17" spans="1:9" ht="63.75">
      <c r="A17" s="8">
        <v>7</v>
      </c>
      <c r="B17" s="1" t="s">
        <v>87</v>
      </c>
      <c r="C17" s="2" t="s">
        <v>295</v>
      </c>
      <c r="D17" s="6">
        <v>79</v>
      </c>
      <c r="E17" s="1" t="s">
        <v>35</v>
      </c>
      <c r="H17" s="6">
        <f>ROUND(D17*F17,0)</f>
        <v>0</v>
      </c>
      <c r="I17" s="6">
        <f>ROUND(D17*G17,0)</f>
        <v>0</v>
      </c>
    </row>
    <row r="19" spans="1:9" ht="63.75">
      <c r="A19" s="8">
        <v>8</v>
      </c>
      <c r="B19" s="1" t="s">
        <v>88</v>
      </c>
      <c r="C19" s="2" t="s">
        <v>296</v>
      </c>
      <c r="D19" s="6">
        <v>402</v>
      </c>
      <c r="E19" s="1" t="s">
        <v>35</v>
      </c>
      <c r="H19" s="6">
        <f>ROUND(D19*F19,0)</f>
        <v>0</v>
      </c>
      <c r="I19" s="6">
        <f>ROUND(D19*G19,0)</f>
        <v>0</v>
      </c>
    </row>
    <row r="21" spans="1:9" s="9" customFormat="1" ht="12.75">
      <c r="A21" s="7"/>
      <c r="B21" s="3"/>
      <c r="C21" s="3" t="s">
        <v>19</v>
      </c>
      <c r="D21" s="5"/>
      <c r="E21" s="3"/>
      <c r="F21" s="5"/>
      <c r="G21" s="5"/>
      <c r="H21" s="5">
        <f>ROUND(SUM(H2:H20),0)</f>
        <v>0</v>
      </c>
      <c r="I21" s="5">
        <f>ROUND(SUM(I2:I20),0)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>
    <oddHeader>&amp;L&amp;"Times New Roman CE,bold"&amp;10 Aljzatkészítés, hideg- és melegburkolat készítése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SheetLayoutView="115" zoomScalePageLayoutView="0" workbookViewId="0" topLeftCell="A1">
      <selection activeCell="F2" sqref="F2:G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6" width="8.28125" style="6" customWidth="1"/>
    <col min="7" max="7" width="7.8515625" style="6" customWidth="1"/>
    <col min="8" max="8" width="9.57421875" style="6" customWidth="1"/>
    <col min="9" max="9" width="9.28125" style="6" customWidth="1"/>
    <col min="10" max="10" width="15.7109375" style="1" customWidth="1"/>
    <col min="11" max="16384" width="9.140625" style="1" customWidth="1"/>
  </cols>
  <sheetData>
    <row r="1" spans="1:9" s="4" customFormat="1" ht="38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90</v>
      </c>
      <c r="C2" s="2" t="s">
        <v>91</v>
      </c>
      <c r="D2" s="6">
        <v>56</v>
      </c>
      <c r="E2" s="1" t="s">
        <v>60</v>
      </c>
      <c r="H2" s="6">
        <f>ROUND(D2*F2,0)</f>
        <v>0</v>
      </c>
      <c r="I2" s="6">
        <f>ROUND(D2*G2,0)</f>
        <v>0</v>
      </c>
    </row>
    <row r="4" spans="1:9" ht="51">
      <c r="A4" s="8">
        <v>2</v>
      </c>
      <c r="B4" s="1" t="s">
        <v>92</v>
      </c>
      <c r="C4" s="2" t="s">
        <v>293</v>
      </c>
      <c r="D4" s="6">
        <v>28</v>
      </c>
      <c r="E4" s="1" t="s">
        <v>60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1" t="s">
        <v>93</v>
      </c>
      <c r="C6" s="2" t="s">
        <v>294</v>
      </c>
      <c r="D6" s="6">
        <v>22.5</v>
      </c>
      <c r="E6" s="1" t="s">
        <v>60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19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5" right="0.25" top="0.75" bottom="0.75" header="0.3" footer="0.3"/>
  <pageSetup firstPageNumber="1" useFirstPageNumber="1" horizontalDpi="300" verticalDpi="300" orientation="portrait" paperSize="9" r:id="rId1"/>
  <headerFooter>
    <oddHeader>&amp;L&amp;"Times New Roman CE,bold"&amp;10 Bádogozás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SheetLayoutView="100" zoomScalePageLayoutView="0" workbookViewId="0" topLeftCell="A4">
      <selection activeCell="G11" sqref="G1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00390625" style="1" customWidth="1"/>
    <col min="6" max="6" width="8.00390625" style="6" customWidth="1"/>
    <col min="7" max="7" width="7.57421875" style="6" customWidth="1"/>
    <col min="8" max="8" width="11.00390625" style="6" customWidth="1"/>
    <col min="9" max="9" width="9.421875" style="6" customWidth="1"/>
    <col min="10" max="10" width="52.421875" style="1" customWidth="1"/>
    <col min="11" max="16384" width="9.140625" style="1" customWidth="1"/>
  </cols>
  <sheetData>
    <row r="1" spans="1:9" s="4" customFormat="1" ht="38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10" ht="66" customHeight="1">
      <c r="A2" s="8">
        <v>1</v>
      </c>
      <c r="B2" s="1" t="s">
        <v>95</v>
      </c>
      <c r="C2" s="2" t="s">
        <v>312</v>
      </c>
      <c r="D2" s="6">
        <v>5</v>
      </c>
      <c r="E2" s="1" t="s">
        <v>43</v>
      </c>
      <c r="H2" s="6">
        <f>ROUND(D2*F2,0)</f>
        <v>0</v>
      </c>
      <c r="I2" s="6">
        <f>ROUND(D2*G2,0)</f>
        <v>0</v>
      </c>
      <c r="J2" s="2"/>
    </row>
    <row r="3" spans="3:10" ht="12.75">
      <c r="C3" s="2" t="s">
        <v>96</v>
      </c>
      <c r="J3" s="2"/>
    </row>
    <row r="5" spans="1:10" ht="89.25" customHeight="1">
      <c r="A5" s="8">
        <v>2</v>
      </c>
      <c r="B5" s="1" t="s">
        <v>97</v>
      </c>
      <c r="C5" s="2" t="s">
        <v>313</v>
      </c>
      <c r="D5" s="6">
        <v>13</v>
      </c>
      <c r="E5" s="1" t="s">
        <v>43</v>
      </c>
      <c r="H5" s="6">
        <f>ROUND(D5*F5,0)</f>
        <v>0</v>
      </c>
      <c r="I5" s="6">
        <f>ROUND(D5*G5,0)</f>
        <v>0</v>
      </c>
      <c r="J5" s="2"/>
    </row>
    <row r="6" spans="3:10" ht="12.75">
      <c r="C6" s="2" t="s">
        <v>98</v>
      </c>
      <c r="J6" s="2"/>
    </row>
    <row r="8" spans="1:12" ht="101.25" customHeight="1">
      <c r="A8" s="8">
        <v>3</v>
      </c>
      <c r="B8" s="1" t="s">
        <v>99</v>
      </c>
      <c r="C8" s="30" t="s">
        <v>300</v>
      </c>
      <c r="D8" s="6">
        <v>8</v>
      </c>
      <c r="E8" s="1" t="s">
        <v>43</v>
      </c>
      <c r="H8" s="6">
        <f>ROUND(D8*F8,0)</f>
        <v>0</v>
      </c>
      <c r="I8" s="6">
        <f>ROUND(D8*G8,0)</f>
        <v>0</v>
      </c>
      <c r="J8" s="2"/>
      <c r="L8" s="30"/>
    </row>
    <row r="9" spans="3:10" ht="25.5">
      <c r="C9" s="2" t="s">
        <v>100</v>
      </c>
      <c r="J9" s="2"/>
    </row>
    <row r="11" spans="1:12" ht="86.25" customHeight="1">
      <c r="A11" s="8">
        <v>4</v>
      </c>
      <c r="B11" s="1" t="s">
        <v>101</v>
      </c>
      <c r="C11" s="30" t="s">
        <v>301</v>
      </c>
      <c r="D11" s="6">
        <v>1</v>
      </c>
      <c r="E11" s="1" t="s">
        <v>43</v>
      </c>
      <c r="H11" s="6">
        <f>ROUND(D11*F11,0)</f>
        <v>0</v>
      </c>
      <c r="I11" s="6">
        <f>ROUND(D11*G11,0)</f>
        <v>0</v>
      </c>
      <c r="J11" s="2"/>
      <c r="L11" s="30"/>
    </row>
    <row r="12" ht="25.5">
      <c r="C12" s="2" t="s">
        <v>102</v>
      </c>
    </row>
    <row r="14" spans="1:9" ht="76.5">
      <c r="A14" s="8">
        <v>5</v>
      </c>
      <c r="B14" s="1" t="s">
        <v>103</v>
      </c>
      <c r="C14" s="2" t="s">
        <v>104</v>
      </c>
      <c r="D14" s="6">
        <v>1</v>
      </c>
      <c r="E14" s="1" t="s">
        <v>43</v>
      </c>
      <c r="H14" s="6">
        <f>ROUND(D14*F14,0)</f>
        <v>0</v>
      </c>
      <c r="I14" s="6">
        <f>ROUND(D14*G14,0)</f>
        <v>0</v>
      </c>
    </row>
    <row r="15" ht="38.25">
      <c r="C15" s="2" t="s">
        <v>105</v>
      </c>
    </row>
    <row r="17" spans="1:9" ht="25.5">
      <c r="A17" s="8">
        <v>6</v>
      </c>
      <c r="B17" s="1" t="s">
        <v>106</v>
      </c>
      <c r="C17" s="2" t="s">
        <v>107</v>
      </c>
      <c r="D17" s="6">
        <v>23</v>
      </c>
      <c r="E17" s="1" t="s">
        <v>60</v>
      </c>
      <c r="H17" s="6">
        <f>ROUND(D17*F17,0)</f>
        <v>0</v>
      </c>
      <c r="I17" s="6">
        <f>ROUND(D17*G17,0)</f>
        <v>0</v>
      </c>
    </row>
    <row r="19" spans="1:9" ht="76.5">
      <c r="A19" s="8">
        <v>7</v>
      </c>
      <c r="B19" s="1" t="s">
        <v>108</v>
      </c>
      <c r="C19" s="2" t="s">
        <v>288</v>
      </c>
      <c r="D19" s="6">
        <v>2</v>
      </c>
      <c r="E19" s="1" t="s">
        <v>43</v>
      </c>
      <c r="H19" s="6">
        <f>ROUND(D19*F19,0)</f>
        <v>0</v>
      </c>
      <c r="I19" s="6">
        <f>ROUND(D19*G19,0)</f>
        <v>0</v>
      </c>
    </row>
    <row r="20" ht="25.5">
      <c r="C20" s="2" t="s">
        <v>289</v>
      </c>
    </row>
    <row r="22" spans="1:9" ht="76.5">
      <c r="A22" s="8">
        <v>8</v>
      </c>
      <c r="B22" s="1" t="s">
        <v>109</v>
      </c>
      <c r="C22" s="2" t="s">
        <v>290</v>
      </c>
      <c r="D22" s="6">
        <v>9</v>
      </c>
      <c r="E22" s="1" t="s">
        <v>43</v>
      </c>
      <c r="H22" s="6">
        <f>ROUND(D22*F22,0)</f>
        <v>0</v>
      </c>
      <c r="I22" s="6">
        <f>ROUND(D22*G22,0)</f>
        <v>0</v>
      </c>
    </row>
    <row r="23" ht="25.5">
      <c r="C23" s="2" t="s">
        <v>291</v>
      </c>
    </row>
    <row r="25" spans="1:9" ht="76.5">
      <c r="A25" s="8">
        <v>9</v>
      </c>
      <c r="B25" s="1" t="s">
        <v>110</v>
      </c>
      <c r="C25" s="2" t="s">
        <v>290</v>
      </c>
      <c r="D25" s="6">
        <v>8</v>
      </c>
      <c r="E25" s="1" t="s">
        <v>43</v>
      </c>
      <c r="H25" s="6">
        <f>ROUND(D25*F25,0)</f>
        <v>0</v>
      </c>
      <c r="I25" s="6">
        <f>ROUND(D25*G25,0)</f>
        <v>0</v>
      </c>
    </row>
    <row r="26" ht="25.5">
      <c r="C26" s="2" t="s">
        <v>292</v>
      </c>
    </row>
    <row r="28" spans="1:9" s="9" customFormat="1" ht="12.75">
      <c r="A28" s="7"/>
      <c r="B28" s="3"/>
      <c r="C28" s="3" t="s">
        <v>19</v>
      </c>
      <c r="D28" s="5"/>
      <c r="E28" s="3"/>
      <c r="F28" s="5"/>
      <c r="G28" s="5"/>
      <c r="H28" s="24">
        <f>ROUND(SUM(H2:H27),0)</f>
        <v>0</v>
      </c>
      <c r="I28" s="24">
        <f>ROUND(SUM(I2:I27),0)</f>
        <v>0</v>
      </c>
    </row>
  </sheetData>
  <sheetProtection/>
  <printOptions/>
  <pageMargins left="0.25" right="0.25" top="0.75" bottom="0.75" header="0.3" footer="0.3"/>
  <pageSetup firstPageNumber="1" useFirstPageNumber="1" horizontalDpi="300" verticalDpi="300" orientation="portrait" paperSize="9" r:id="rId1"/>
  <headerFooter>
    <oddHeader>&amp;L&amp;"Times New Roman CE,bold"&amp;10 Fa- és műanyag szerkezet elhelyezése</oddHeader>
  </headerFooter>
  <rowBreaks count="1" manualBreakCount="1">
    <brk id="1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SheetLayoutView="100" zoomScalePageLayoutView="0" workbookViewId="0" topLeftCell="A1">
      <selection activeCell="F2" sqref="F2:G19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28125" style="1" customWidth="1"/>
    <col min="6" max="6" width="8.28125" style="6" customWidth="1"/>
    <col min="7" max="7" width="8.00390625" style="6" customWidth="1"/>
    <col min="8" max="8" width="9.8515625" style="6" customWidth="1"/>
    <col min="9" max="9" width="9.7109375" style="6" customWidth="1"/>
    <col min="10" max="10" width="15.7109375" style="1" customWidth="1"/>
    <col min="11" max="16384" width="9.140625" style="1" customWidth="1"/>
  </cols>
  <sheetData>
    <row r="1" spans="1:9" s="4" customFormat="1" ht="38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112</v>
      </c>
      <c r="C2" s="2" t="s">
        <v>281</v>
      </c>
      <c r="D2" s="6">
        <v>3</v>
      </c>
      <c r="E2" s="1" t="s">
        <v>43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113</v>
      </c>
      <c r="C4" s="2" t="s">
        <v>114</v>
      </c>
      <c r="D4" s="6">
        <v>3</v>
      </c>
      <c r="E4" s="1" t="s">
        <v>43</v>
      </c>
      <c r="H4" s="6">
        <f>ROUND(D4*F4,0)</f>
        <v>0</v>
      </c>
      <c r="I4" s="6">
        <f>ROUND(D4*G4,0)</f>
        <v>0</v>
      </c>
    </row>
    <row r="5" ht="25.5">
      <c r="C5" s="2" t="s">
        <v>282</v>
      </c>
    </row>
    <row r="7" spans="1:9" ht="76.5">
      <c r="A7" s="8">
        <v>3</v>
      </c>
      <c r="B7" s="1" t="s">
        <v>115</v>
      </c>
      <c r="C7" s="2" t="s">
        <v>116</v>
      </c>
      <c r="D7" s="6">
        <v>1</v>
      </c>
      <c r="E7" s="1" t="s">
        <v>43</v>
      </c>
      <c r="H7" s="6">
        <f>ROUND(D7*F7,0)</f>
        <v>0</v>
      </c>
      <c r="I7" s="6">
        <f>ROUND(D7*G7,0)</f>
        <v>0</v>
      </c>
    </row>
    <row r="8" ht="63.75">
      <c r="C8" s="2" t="s">
        <v>283</v>
      </c>
    </row>
    <row r="10" spans="1:9" ht="76.5">
      <c r="A10" s="8">
        <v>4</v>
      </c>
      <c r="B10" s="1" t="s">
        <v>117</v>
      </c>
      <c r="C10" s="2" t="s">
        <v>116</v>
      </c>
      <c r="D10" s="6">
        <v>1</v>
      </c>
      <c r="E10" s="1" t="s">
        <v>43</v>
      </c>
      <c r="H10" s="6">
        <f>ROUND(D10*F10,0)</f>
        <v>0</v>
      </c>
      <c r="I10" s="6">
        <f>ROUND(D10*G10,0)</f>
        <v>0</v>
      </c>
    </row>
    <row r="11" ht="76.5">
      <c r="C11" s="2" t="s">
        <v>284</v>
      </c>
    </row>
    <row r="13" spans="1:9" ht="76.5">
      <c r="A13" s="8">
        <v>5</v>
      </c>
      <c r="B13" s="1" t="s">
        <v>118</v>
      </c>
      <c r="C13" s="2" t="s">
        <v>285</v>
      </c>
      <c r="D13" s="6">
        <v>1</v>
      </c>
      <c r="E13" s="1" t="s">
        <v>43</v>
      </c>
      <c r="H13" s="6">
        <f>ROUND(D13*F13,0)</f>
        <v>0</v>
      </c>
      <c r="I13" s="6">
        <f>ROUND(D13*G13,0)</f>
        <v>0</v>
      </c>
    </row>
    <row r="14" ht="38.25">
      <c r="C14" s="2" t="s">
        <v>286</v>
      </c>
    </row>
    <row r="16" spans="1:9" ht="76.5">
      <c r="A16" s="8">
        <v>6</v>
      </c>
      <c r="B16" s="1" t="s">
        <v>119</v>
      </c>
      <c r="C16" s="2" t="s">
        <v>287</v>
      </c>
      <c r="D16" s="6">
        <v>2</v>
      </c>
      <c r="E16" s="1" t="s">
        <v>43</v>
      </c>
      <c r="H16" s="6">
        <f>ROUND(D16*F16,0)</f>
        <v>0</v>
      </c>
      <c r="I16" s="6">
        <f>ROUND(D16*G16,0)</f>
        <v>0</v>
      </c>
    </row>
    <row r="17" ht="38.25">
      <c r="C17" s="2" t="s">
        <v>120</v>
      </c>
    </row>
    <row r="19" spans="1:9" ht="51">
      <c r="A19" s="8">
        <v>7</v>
      </c>
      <c r="B19" s="1" t="s">
        <v>121</v>
      </c>
      <c r="C19" s="2" t="s">
        <v>122</v>
      </c>
      <c r="D19" s="6">
        <v>5</v>
      </c>
      <c r="E19" s="1" t="s">
        <v>60</v>
      </c>
      <c r="H19" s="6">
        <f>ROUND(D19*F19,0)</f>
        <v>0</v>
      </c>
      <c r="I19" s="6">
        <f>ROUND(D19*G19,0)</f>
        <v>0</v>
      </c>
    </row>
    <row r="21" spans="1:9" s="9" customFormat="1" ht="12.75">
      <c r="A21" s="7"/>
      <c r="B21" s="3"/>
      <c r="C21" s="3" t="s">
        <v>19</v>
      </c>
      <c r="D21" s="5"/>
      <c r="E21" s="3"/>
      <c r="F21" s="5"/>
      <c r="G21" s="5"/>
      <c r="H21" s="5">
        <f>ROUND(SUM(H2:H20),0)</f>
        <v>0</v>
      </c>
      <c r="I21" s="5">
        <f>ROUND(SUM(I2:I20),0)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>
    <oddHeader>&amp;L&amp;"Times New Roman CE,bold"&amp;10 Fém nyílászáró és épületlakatos-szerkezet elhelyezése</oddHeader>
  </headerFooter>
  <rowBreaks count="1" manualBreakCount="1">
    <brk id="1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="115" zoomScaleSheetLayoutView="115" zoomScalePageLayoutView="0" workbookViewId="0" topLeftCell="A1">
      <selection activeCell="F2" sqref="F2:G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8" width="9.421875" style="6" customWidth="1"/>
    <col min="9" max="9" width="9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9.5">
      <c r="A2" s="8">
        <v>1</v>
      </c>
      <c r="B2" s="1" t="s">
        <v>124</v>
      </c>
      <c r="C2" s="2" t="s">
        <v>279</v>
      </c>
      <c r="D2" s="6">
        <v>1</v>
      </c>
      <c r="E2" s="1" t="s">
        <v>43</v>
      </c>
      <c r="H2" s="6">
        <f>ROUND(D2*F2,0)</f>
        <v>0</v>
      </c>
      <c r="I2" s="6">
        <f>ROUND(D2*G2,0)</f>
        <v>0</v>
      </c>
    </row>
    <row r="3" ht="79.5">
      <c r="C3" s="2" t="s">
        <v>126</v>
      </c>
    </row>
    <row r="4" ht="12.75">
      <c r="C4" s="2"/>
    </row>
    <row r="6" spans="1:9" ht="66.75">
      <c r="A6" s="8">
        <v>2</v>
      </c>
      <c r="B6" s="1" t="s">
        <v>125</v>
      </c>
      <c r="C6" s="2" t="s">
        <v>280</v>
      </c>
      <c r="D6" s="6">
        <v>2</v>
      </c>
      <c r="E6" s="1" t="s">
        <v>43</v>
      </c>
      <c r="H6" s="6">
        <f>ROUND(D6*F6,0)</f>
        <v>0</v>
      </c>
      <c r="I6" s="6">
        <f>ROUND(D6*G6,0)</f>
        <v>0</v>
      </c>
    </row>
    <row r="7" ht="79.5">
      <c r="C7" s="2" t="s">
        <v>127</v>
      </c>
    </row>
    <row r="8" ht="12.75">
      <c r="C8" s="2"/>
    </row>
    <row r="10" spans="1:9" s="9" customFormat="1" ht="12.75">
      <c r="A10" s="7"/>
      <c r="B10" s="3"/>
      <c r="C10" s="3" t="s">
        <v>19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>
    <oddHeader>&amp;L&amp;"Times New Roman CE,bold"&amp;10 Üvegezés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6"/>
  <sheetViews>
    <sheetView view="pageBreakPreview" zoomScaleSheetLayoutView="100" zoomScalePageLayoutView="0" workbookViewId="0" topLeftCell="A1">
      <selection activeCell="F2" sqref="F2:G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8" width="9.421875" style="6" customWidth="1"/>
    <col min="9" max="9" width="9.003906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129</v>
      </c>
      <c r="C2" s="2" t="s">
        <v>130</v>
      </c>
      <c r="D2" s="6">
        <v>1219</v>
      </c>
      <c r="E2" s="1" t="s">
        <v>35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131</v>
      </c>
      <c r="C4" s="2" t="s">
        <v>132</v>
      </c>
      <c r="D4" s="6">
        <v>1219</v>
      </c>
      <c r="E4" s="1" t="s">
        <v>35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19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>
    <oddHeader>&amp;L&amp;"Times New Roman CE,bold"&amp;10 Felületképzés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="130" zoomScaleSheetLayoutView="130" zoomScalePageLayoutView="0" workbookViewId="0" topLeftCell="A1">
      <selection activeCell="F2" sqref="F2:G1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8" width="9.140625" style="6" customWidth="1"/>
    <col min="9" max="9" width="9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134</v>
      </c>
      <c r="C2" s="2" t="s">
        <v>135</v>
      </c>
      <c r="D2" s="6">
        <v>646</v>
      </c>
      <c r="E2" s="1" t="s">
        <v>35</v>
      </c>
      <c r="H2" s="6">
        <f>ROUND(D2*F2,0)</f>
        <v>0</v>
      </c>
      <c r="I2" s="6">
        <f>ROUND(D2*G2,0)</f>
        <v>0</v>
      </c>
    </row>
    <row r="4" spans="1:9" ht="89.25">
      <c r="A4" s="8">
        <v>2</v>
      </c>
      <c r="B4" s="1" t="s">
        <v>136</v>
      </c>
      <c r="C4" s="2" t="s">
        <v>137</v>
      </c>
      <c r="D4" s="6">
        <v>646</v>
      </c>
      <c r="E4" s="1" t="s">
        <v>35</v>
      </c>
      <c r="H4" s="6">
        <f>ROUND(D4*F4,0)</f>
        <v>0</v>
      </c>
      <c r="I4" s="6">
        <f>ROUND(D4*G4,0)</f>
        <v>0</v>
      </c>
    </row>
    <row r="5" ht="38.25">
      <c r="C5" s="2" t="s">
        <v>277</v>
      </c>
    </row>
    <row r="7" spans="1:9" ht="76.5">
      <c r="A7" s="8">
        <v>3</v>
      </c>
      <c r="B7" s="1" t="s">
        <v>138</v>
      </c>
      <c r="C7" s="2" t="s">
        <v>139</v>
      </c>
      <c r="D7" s="6">
        <v>206</v>
      </c>
      <c r="E7" s="1" t="s">
        <v>35</v>
      </c>
      <c r="H7" s="6">
        <f>ROUND(D7*F7,0)</f>
        <v>0</v>
      </c>
      <c r="I7" s="6">
        <f>ROUND(D7*G7,0)</f>
        <v>0</v>
      </c>
    </row>
    <row r="8" ht="12.75">
      <c r="C8" s="2" t="s">
        <v>140</v>
      </c>
    </row>
    <row r="10" spans="1:9" ht="76.5">
      <c r="A10" s="8">
        <v>4</v>
      </c>
      <c r="B10" s="1" t="s">
        <v>141</v>
      </c>
      <c r="C10" s="2" t="s">
        <v>278</v>
      </c>
      <c r="D10" s="6">
        <v>227</v>
      </c>
      <c r="E10" s="1" t="s">
        <v>35</v>
      </c>
      <c r="H10" s="6">
        <f>ROUND(D10*F10,0)</f>
        <v>0</v>
      </c>
      <c r="I10" s="6">
        <f>ROUND(D10*G10,0)</f>
        <v>0</v>
      </c>
    </row>
    <row r="11" ht="12.75">
      <c r="C11" s="2" t="s">
        <v>142</v>
      </c>
    </row>
    <row r="13" spans="1:9" s="9" customFormat="1" ht="12.75">
      <c r="A13" s="7"/>
      <c r="B13" s="3"/>
      <c r="C13" s="3" t="s">
        <v>19</v>
      </c>
      <c r="D13" s="5"/>
      <c r="E13" s="3"/>
      <c r="F13" s="5"/>
      <c r="G13" s="5"/>
      <c r="H13" s="5">
        <f>ROUND(SUM(H2:H12),0)</f>
        <v>0</v>
      </c>
      <c r="I13" s="5">
        <f>ROUND(SUM(I2:I12),0)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>
    <oddHeader>&amp;L&amp;"Times New Roman CE,bold"&amp;10 Szigetelés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="115" zoomScaleSheetLayoutView="115" zoomScalePageLayoutView="0" workbookViewId="0" topLeftCell="A1">
      <selection activeCell="F2" sqref="F2:G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8" width="9.00390625" style="6" customWidth="1"/>
    <col min="9" max="9" width="8.85156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144</v>
      </c>
      <c r="C2" s="2" t="s">
        <v>145</v>
      </c>
      <c r="D2" s="6">
        <v>1</v>
      </c>
      <c r="E2" s="1" t="s">
        <v>43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146</v>
      </c>
      <c r="C4" s="2" t="s">
        <v>147</v>
      </c>
      <c r="D4" s="6">
        <v>1</v>
      </c>
      <c r="E4" s="1" t="s">
        <v>43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1" t="s">
        <v>148</v>
      </c>
      <c r="C6" s="2" t="s">
        <v>149</v>
      </c>
      <c r="D6" s="6">
        <v>1</v>
      </c>
      <c r="E6" s="1" t="s">
        <v>43</v>
      </c>
      <c r="H6" s="6">
        <f>ROUND(D6*F6,0)</f>
        <v>0</v>
      </c>
      <c r="I6" s="6">
        <f>ROUND(D6*G6,0)</f>
        <v>0</v>
      </c>
    </row>
    <row r="8" spans="1:9" ht="76.5">
      <c r="A8" s="8">
        <v>4</v>
      </c>
      <c r="B8" s="1" t="s">
        <v>150</v>
      </c>
      <c r="C8" s="2" t="s">
        <v>151</v>
      </c>
      <c r="D8" s="6">
        <v>1</v>
      </c>
      <c r="E8" s="1" t="s">
        <v>43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19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>
    <oddHeader>&amp;L&amp;"Times New Roman CE,bold"&amp;10 Beépített berendezési tárgyak elhelyezése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SheetLayoutView="100" zoomScalePageLayoutView="0" workbookViewId="0" topLeftCell="A1">
      <selection activeCell="F2" sqref="F2:G3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1.8515625" style="1" customWidth="1"/>
    <col min="4" max="4" width="6.7109375" style="6" customWidth="1"/>
    <col min="5" max="5" width="6.421875" style="1" customWidth="1"/>
    <col min="6" max="6" width="8.28125" style="6" customWidth="1"/>
    <col min="7" max="7" width="8.00390625" style="6" customWidth="1"/>
    <col min="8" max="8" width="8.8515625" style="6" customWidth="1"/>
    <col min="9" max="9" width="8.7109375" style="6" customWidth="1"/>
    <col min="10" max="10" width="15.7109375" style="1" customWidth="1"/>
    <col min="11" max="16384" width="9.140625" style="1" customWidth="1"/>
  </cols>
  <sheetData>
    <row r="1" spans="1:9" s="4" customFormat="1" ht="38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170</v>
      </c>
      <c r="C2" s="1" t="s">
        <v>171</v>
      </c>
      <c r="D2" s="6">
        <v>1200</v>
      </c>
      <c r="E2" s="1" t="s">
        <v>60</v>
      </c>
      <c r="H2" s="6">
        <f>ROUND(D2*F2,0)</f>
        <v>0</v>
      </c>
      <c r="I2" s="6">
        <f>ROUND(D2*G2,0)</f>
        <v>0</v>
      </c>
    </row>
    <row r="4" spans="1:9" ht="114.75">
      <c r="A4" s="8">
        <v>2</v>
      </c>
      <c r="B4" s="1" t="s">
        <v>172</v>
      </c>
      <c r="C4" s="2" t="s">
        <v>173</v>
      </c>
      <c r="D4" s="6">
        <v>255</v>
      </c>
      <c r="E4" s="1" t="s">
        <v>43</v>
      </c>
      <c r="H4" s="6">
        <f>ROUND(D4*F4,0)</f>
        <v>0</v>
      </c>
      <c r="I4" s="6">
        <f>ROUND(D4*G4,0)</f>
        <v>0</v>
      </c>
    </row>
    <row r="5" ht="25.5">
      <c r="C5" s="2" t="s">
        <v>174</v>
      </c>
    </row>
    <row r="7" spans="1:9" ht="114.75">
      <c r="A7" s="8">
        <v>3</v>
      </c>
      <c r="B7" s="1" t="s">
        <v>175</v>
      </c>
      <c r="C7" s="2" t="s">
        <v>176</v>
      </c>
      <c r="D7" s="6">
        <v>3600</v>
      </c>
      <c r="E7" s="1" t="s">
        <v>60</v>
      </c>
      <c r="H7" s="6">
        <f>ROUND(D7*F7,0)</f>
        <v>0</v>
      </c>
      <c r="I7" s="6">
        <f>ROUND(D7*G7,0)</f>
        <v>0</v>
      </c>
    </row>
    <row r="8" ht="25.5">
      <c r="C8" s="2" t="s">
        <v>177</v>
      </c>
    </row>
    <row r="10" spans="1:9" ht="114.75">
      <c r="A10" s="8">
        <v>4</v>
      </c>
      <c r="B10" s="1" t="s">
        <v>178</v>
      </c>
      <c r="C10" s="2" t="s">
        <v>176</v>
      </c>
      <c r="D10" s="6">
        <v>2400</v>
      </c>
      <c r="E10" s="1" t="s">
        <v>60</v>
      </c>
      <c r="H10" s="6">
        <f>ROUND(D10*F10,0)</f>
        <v>0</v>
      </c>
      <c r="I10" s="6">
        <f>ROUND(D10*G10,0)</f>
        <v>0</v>
      </c>
    </row>
    <row r="11" ht="25.5">
      <c r="C11" s="2" t="s">
        <v>179</v>
      </c>
    </row>
    <row r="13" spans="1:9" ht="114.75">
      <c r="A13" s="8">
        <v>5</v>
      </c>
      <c r="B13" s="1" t="s">
        <v>180</v>
      </c>
      <c r="C13" s="2" t="s">
        <v>181</v>
      </c>
      <c r="D13" s="6">
        <v>1000</v>
      </c>
      <c r="E13" s="1" t="s">
        <v>60</v>
      </c>
      <c r="H13" s="6">
        <f>ROUND(D13*F13,0)</f>
        <v>0</v>
      </c>
      <c r="I13" s="6">
        <f>ROUND(D13*G13,0)</f>
        <v>0</v>
      </c>
    </row>
    <row r="14" ht="25.5">
      <c r="C14" s="2" t="s">
        <v>182</v>
      </c>
    </row>
    <row r="16" spans="1:9" ht="76.5">
      <c r="A16" s="8">
        <v>6</v>
      </c>
      <c r="B16" s="1" t="s">
        <v>183</v>
      </c>
      <c r="C16" s="1" t="s">
        <v>184</v>
      </c>
      <c r="D16" s="6">
        <v>60</v>
      </c>
      <c r="E16" s="1" t="s">
        <v>43</v>
      </c>
      <c r="H16" s="6">
        <f>ROUND(D16*F16,0)</f>
        <v>0</v>
      </c>
      <c r="I16" s="6">
        <f>ROUND(D16*G16,0)</f>
        <v>0</v>
      </c>
    </row>
    <row r="18" spans="1:9" ht="89.25">
      <c r="A18" s="8">
        <v>7</v>
      </c>
      <c r="B18" s="1" t="s">
        <v>185</v>
      </c>
      <c r="C18" s="1" t="s">
        <v>186</v>
      </c>
      <c r="D18" s="6">
        <v>120</v>
      </c>
      <c r="E18" s="1" t="s">
        <v>43</v>
      </c>
      <c r="H18" s="6">
        <f>ROUND(D18*F18,0)</f>
        <v>0</v>
      </c>
      <c r="I18" s="6">
        <f>ROUND(D18*G18,0)</f>
        <v>0</v>
      </c>
    </row>
    <row r="20" spans="1:9" ht="102">
      <c r="A20" s="8">
        <v>8</v>
      </c>
      <c r="B20" s="1" t="s">
        <v>187</v>
      </c>
      <c r="C20" s="1" t="s">
        <v>188</v>
      </c>
      <c r="D20" s="6">
        <v>25</v>
      </c>
      <c r="E20" s="1" t="s">
        <v>43</v>
      </c>
      <c r="H20" s="6">
        <f>ROUND(D20*F20,0)</f>
        <v>0</v>
      </c>
      <c r="I20" s="6">
        <f>ROUND(D20*G20,0)</f>
        <v>0</v>
      </c>
    </row>
    <row r="22" spans="1:9" ht="63.75">
      <c r="A22" s="8">
        <v>9</v>
      </c>
      <c r="B22" s="1" t="s">
        <v>189</v>
      </c>
      <c r="C22" s="1" t="s">
        <v>190</v>
      </c>
      <c r="D22" s="6">
        <v>20</v>
      </c>
      <c r="E22" s="1" t="s">
        <v>43</v>
      </c>
      <c r="H22" s="6">
        <f>ROUND(D22*F22,0)</f>
        <v>0</v>
      </c>
      <c r="I22" s="6">
        <f>ROUND(D22*G22,0)</f>
        <v>0</v>
      </c>
    </row>
    <row r="24" spans="1:9" ht="76.5">
      <c r="A24" s="8">
        <v>10</v>
      </c>
      <c r="B24" s="1" t="s">
        <v>191</v>
      </c>
      <c r="C24" s="2" t="s">
        <v>272</v>
      </c>
      <c r="D24" s="6">
        <v>12</v>
      </c>
      <c r="E24" s="1" t="s">
        <v>43</v>
      </c>
      <c r="H24" s="6">
        <f>ROUND(D24*F24,0)</f>
        <v>0</v>
      </c>
      <c r="I24" s="6">
        <f>ROUND(D24*G24,0)</f>
        <v>0</v>
      </c>
    </row>
    <row r="25" ht="12.75">
      <c r="C25" s="2"/>
    </row>
    <row r="27" spans="1:9" ht="89.25">
      <c r="A27" s="8">
        <v>11</v>
      </c>
      <c r="B27" s="1" t="s">
        <v>192</v>
      </c>
      <c r="C27" s="2" t="s">
        <v>273</v>
      </c>
      <c r="D27" s="6">
        <v>6</v>
      </c>
      <c r="E27" s="1" t="s">
        <v>43</v>
      </c>
      <c r="H27" s="6">
        <f>ROUND(D27*F27,0)</f>
        <v>0</v>
      </c>
      <c r="I27" s="6">
        <f>ROUND(D27*G27,0)</f>
        <v>0</v>
      </c>
    </row>
    <row r="28" ht="25.5">
      <c r="C28" s="2" t="s">
        <v>274</v>
      </c>
    </row>
    <row r="30" spans="1:9" ht="76.5">
      <c r="A30" s="8">
        <v>12</v>
      </c>
      <c r="B30" s="1" t="s">
        <v>193</v>
      </c>
      <c r="C30" s="2" t="s">
        <v>275</v>
      </c>
      <c r="D30" s="6">
        <v>90</v>
      </c>
      <c r="E30" s="1" t="s">
        <v>43</v>
      </c>
      <c r="H30" s="6">
        <f>ROUND(D30*F30,0)</f>
        <v>0</v>
      </c>
      <c r="I30" s="6">
        <f>ROUND(D30*G30,0)</f>
        <v>0</v>
      </c>
    </row>
    <row r="31" ht="12.75">
      <c r="C31" s="2"/>
    </row>
    <row r="33" spans="1:9" ht="76.5">
      <c r="A33" s="8">
        <v>13</v>
      </c>
      <c r="B33" s="1" t="s">
        <v>194</v>
      </c>
      <c r="C33" s="1" t="s">
        <v>276</v>
      </c>
      <c r="D33" s="6">
        <v>8</v>
      </c>
      <c r="E33" s="1" t="s">
        <v>43</v>
      </c>
      <c r="H33" s="6">
        <f>ROUND(D33*F33,0)</f>
        <v>0</v>
      </c>
      <c r="I33" s="6">
        <f>ROUND(D33*G33,0)</f>
        <v>0</v>
      </c>
    </row>
    <row r="35" spans="1:9" ht="51">
      <c r="A35" s="8">
        <v>14</v>
      </c>
      <c r="B35" s="1" t="s">
        <v>195</v>
      </c>
      <c r="C35" s="1" t="s">
        <v>196</v>
      </c>
      <c r="D35" s="6">
        <v>10</v>
      </c>
      <c r="E35" s="1" t="s">
        <v>43</v>
      </c>
      <c r="H35" s="6">
        <f>ROUND(D35*F35,0)</f>
        <v>0</v>
      </c>
      <c r="I35" s="6">
        <f>ROUND(D35*G35,0)</f>
        <v>0</v>
      </c>
    </row>
    <row r="37" spans="1:9" ht="89.25">
      <c r="A37" s="8">
        <v>15</v>
      </c>
      <c r="B37" s="1" t="s">
        <v>305</v>
      </c>
      <c r="C37" s="2" t="s">
        <v>307</v>
      </c>
      <c r="D37" s="6">
        <v>2</v>
      </c>
      <c r="E37" s="1" t="s">
        <v>43</v>
      </c>
      <c r="H37" s="6">
        <f>ROUND(D37*F37,0)</f>
        <v>0</v>
      </c>
      <c r="I37" s="6">
        <f>ROUND(D37*G37,0)</f>
        <v>0</v>
      </c>
    </row>
    <row r="38" ht="25.5">
      <c r="C38" s="2" t="s">
        <v>306</v>
      </c>
    </row>
    <row r="40" spans="1:9" s="9" customFormat="1" ht="12.75">
      <c r="A40" s="7"/>
      <c r="B40" s="3"/>
      <c r="C40" s="3" t="s">
        <v>19</v>
      </c>
      <c r="D40" s="5"/>
      <c r="E40" s="3"/>
      <c r="F40" s="5"/>
      <c r="G40" s="5"/>
      <c r="H40" s="5">
        <f>ROUND(SUM(H2:H39),0)</f>
        <v>0</v>
      </c>
      <c r="I40" s="5">
        <f>ROUND(SUM(I2:I39),0)</f>
        <v>0</v>
      </c>
    </row>
  </sheetData>
  <sheetProtection/>
  <printOptions/>
  <pageMargins left="0.25" right="0.25" top="0.75" bottom="0.75" header="0.3" footer="0.3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"/>
  <sheetViews>
    <sheetView view="pageBreakPreview" zoomScale="115" zoomScaleSheetLayoutView="115" zoomScalePageLayoutView="0" workbookViewId="0" topLeftCell="A1">
      <selection activeCell="F2" sqref="F2: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2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9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02">
      <c r="A2" s="8">
        <v>1</v>
      </c>
      <c r="B2" s="1" t="s">
        <v>197</v>
      </c>
      <c r="C2" s="2" t="s">
        <v>198</v>
      </c>
      <c r="D2" s="6">
        <v>950</v>
      </c>
      <c r="E2" s="1" t="s">
        <v>60</v>
      </c>
      <c r="H2" s="6">
        <f>ROUND(D2*F2,0)</f>
        <v>0</v>
      </c>
      <c r="I2" s="6">
        <f>ROUND(D2*G2,0)</f>
        <v>0</v>
      </c>
    </row>
    <row r="3" ht="12.75">
      <c r="C3" s="2" t="s">
        <v>199</v>
      </c>
    </row>
    <row r="5" spans="1:9" s="9" customFormat="1" ht="12.75">
      <c r="A5" s="7"/>
      <c r="B5" s="3"/>
      <c r="C5" s="3" t="s">
        <v>19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</row>
  </sheetData>
  <sheetProtection/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115" zoomScaleSheetLayoutView="115" zoomScalePageLayoutView="0" workbookViewId="0" topLeftCell="A1">
      <selection activeCell="A7" sqref="A7"/>
    </sheetView>
  </sheetViews>
  <sheetFormatPr defaultColWidth="9.140625" defaultRowHeight="15"/>
  <cols>
    <col min="1" max="1" width="36.421875" style="11" customWidth="1"/>
    <col min="2" max="3" width="20.7109375" style="19" customWidth="1"/>
    <col min="4" max="16384" width="9.140625" style="11" customWidth="1"/>
  </cols>
  <sheetData>
    <row r="1" spans="1:3" s="12" customFormat="1" ht="15.75">
      <c r="A1" s="12" t="s">
        <v>0</v>
      </c>
      <c r="B1" s="18" t="s">
        <v>1</v>
      </c>
      <c r="C1" s="18" t="s">
        <v>2</v>
      </c>
    </row>
    <row r="2" spans="1:3" ht="15.75">
      <c r="A2" s="11" t="s">
        <v>20</v>
      </c>
      <c r="B2" s="19">
        <f>'Irtás, föld- és sziklamunka'!H10</f>
        <v>0</v>
      </c>
      <c r="C2" s="19">
        <f>'Irtás, föld- és sziklamunka'!I10</f>
        <v>0</v>
      </c>
    </row>
    <row r="3" spans="1:3" ht="15.75">
      <c r="A3" s="11" t="s">
        <v>23</v>
      </c>
      <c r="B3" s="19">
        <f>'Szivárgóépítés, alagcsövezés'!H4</f>
        <v>0</v>
      </c>
      <c r="C3" s="19">
        <f>'Szivárgóépítés, alagcsövezés'!I4</f>
        <v>0</v>
      </c>
    </row>
    <row r="4" spans="1:3" ht="15.75">
      <c r="A4" s="11" t="s">
        <v>26</v>
      </c>
      <c r="B4" s="19">
        <f>Síkalapozás!H4</f>
        <v>0</v>
      </c>
      <c r="C4" s="19">
        <f>Síkalapozás!I4</f>
        <v>0</v>
      </c>
    </row>
    <row r="5" spans="1:3" ht="15.75">
      <c r="A5" s="11" t="s">
        <v>41</v>
      </c>
      <c r="B5" s="19">
        <f>'Helyszíni beton és vasbeton mun'!H16</f>
        <v>0</v>
      </c>
      <c r="C5" s="19">
        <f>'Helyszíni beton és vasbeton mun'!I16</f>
        <v>0</v>
      </c>
    </row>
    <row r="6" spans="1:3" ht="31.5">
      <c r="A6" s="11" t="s">
        <v>53</v>
      </c>
      <c r="B6" s="19">
        <f>'Előregyártott épületszerkezeti '!H12</f>
        <v>0</v>
      </c>
      <c r="C6" s="19">
        <f>'Előregyártott épületszerkezeti '!I12</f>
        <v>0</v>
      </c>
    </row>
    <row r="7" spans="1:3" ht="31.5">
      <c r="A7" s="11" t="s">
        <v>62</v>
      </c>
      <c r="B7" s="19">
        <f>'Fém- és könnyű épületszerkezet '!H13</f>
        <v>0</v>
      </c>
      <c r="C7" s="19">
        <f>'Fém- és könnyű épületszerkezet '!I13</f>
        <v>0</v>
      </c>
    </row>
    <row r="8" spans="1:3" ht="15.75">
      <c r="A8" s="11" t="s">
        <v>74</v>
      </c>
      <c r="B8" s="19">
        <f>Szárazépítés!H13</f>
        <v>0</v>
      </c>
      <c r="C8" s="19">
        <f>Szárazépítés!I13</f>
        <v>0</v>
      </c>
    </row>
    <row r="9" spans="1:3" ht="31.5">
      <c r="A9" s="11" t="s">
        <v>89</v>
      </c>
      <c r="B9" s="19">
        <f>'Aljzatkészítés, hideg- és meleg'!H21</f>
        <v>0</v>
      </c>
      <c r="C9" s="19">
        <f>'Aljzatkészítés, hideg- és meleg'!I21</f>
        <v>0</v>
      </c>
    </row>
    <row r="10" spans="1:3" ht="15.75">
      <c r="A10" s="11" t="s">
        <v>94</v>
      </c>
      <c r="B10" s="19">
        <f>Bádogozás!H8</f>
        <v>0</v>
      </c>
      <c r="C10" s="19">
        <f>Bádogozás!I8</f>
        <v>0</v>
      </c>
    </row>
    <row r="11" spans="1:3" ht="15.75">
      <c r="A11" s="11" t="s">
        <v>111</v>
      </c>
      <c r="B11" s="19">
        <f>'Fa- és műanyag szerkezet elhely'!H28</f>
        <v>0</v>
      </c>
      <c r="C11" s="19">
        <f>'Fa- és műanyag szerkezet elhely'!I28</f>
        <v>0</v>
      </c>
    </row>
    <row r="12" spans="1:3" ht="31.5">
      <c r="A12" s="11" t="s">
        <v>123</v>
      </c>
      <c r="B12" s="19">
        <f>'Fém nyílászáró és épületlakatos'!H21</f>
        <v>0</v>
      </c>
      <c r="C12" s="19">
        <f>'Fém nyílászáró és épületlakatos'!I21</f>
        <v>0</v>
      </c>
    </row>
    <row r="13" spans="1:3" ht="15.75">
      <c r="A13" s="11" t="s">
        <v>128</v>
      </c>
      <c r="B13" s="19">
        <f>Üvegezés!H10</f>
        <v>0</v>
      </c>
      <c r="C13" s="19">
        <f>Üvegezés!I10</f>
        <v>0</v>
      </c>
    </row>
    <row r="14" spans="1:3" ht="15.75">
      <c r="A14" s="11" t="s">
        <v>133</v>
      </c>
      <c r="B14" s="19">
        <f>Felületképzés!H6</f>
        <v>0</v>
      </c>
      <c r="C14" s="19">
        <f>Felületképzés!I6</f>
        <v>0</v>
      </c>
    </row>
    <row r="15" spans="1:3" ht="15.75">
      <c r="A15" s="11" t="s">
        <v>143</v>
      </c>
      <c r="B15" s="19">
        <f>Szigetelés!H13</f>
        <v>0</v>
      </c>
      <c r="C15" s="19">
        <f>Szigetelés!I13</f>
        <v>0</v>
      </c>
    </row>
    <row r="16" spans="1:3" ht="31.5">
      <c r="A16" s="11" t="s">
        <v>152</v>
      </c>
      <c r="B16" s="19">
        <f>'Beépített berendezési tárgyak e'!H10</f>
        <v>0</v>
      </c>
      <c r="C16" s="19">
        <f>'Beépített berendezési tárgyak e'!I10</f>
        <v>0</v>
      </c>
    </row>
    <row r="17" spans="1:3" ht="31.5">
      <c r="A17" s="11" t="s">
        <v>248</v>
      </c>
      <c r="B17" s="19">
        <f>'elektromosenergia-ellátás vill'!H40</f>
        <v>0</v>
      </c>
      <c r="C17" s="19">
        <f>'elektromosenergia-ellátás vill'!I40</f>
        <v>0</v>
      </c>
    </row>
    <row r="18" spans="1:3" ht="31.5">
      <c r="A18" s="11" t="s">
        <v>249</v>
      </c>
      <c r="B18" s="19">
        <f>'épületautómatika- felügyelet'!H5</f>
        <v>0</v>
      </c>
      <c r="C18" s="19">
        <f>'épületautómatika- felügyelet'!I5</f>
        <v>0</v>
      </c>
    </row>
    <row r="19" spans="1:3" ht="15.75">
      <c r="A19" s="11" t="s">
        <v>250</v>
      </c>
      <c r="B19" s="19">
        <f>'épületgépészeti csővezeték szer'!H21</f>
        <v>0</v>
      </c>
      <c r="C19" s="19">
        <f>'épületgépészeti csővezeték szer'!I21</f>
        <v>0</v>
      </c>
    </row>
    <row r="20" spans="1:3" ht="31.5">
      <c r="A20" s="11" t="s">
        <v>251</v>
      </c>
      <c r="B20" s="19">
        <f>'épületgépészeti szerelvények'!H37</f>
        <v>0</v>
      </c>
      <c r="C20" s="19">
        <f>'épületgépészeti szerelvények'!I37</f>
        <v>0</v>
      </c>
    </row>
    <row r="21" spans="1:3" ht="15.75">
      <c r="A21" s="11" t="s">
        <v>252</v>
      </c>
      <c r="B21" s="19">
        <f>szellőztetőberendezések!H10</f>
        <v>0</v>
      </c>
      <c r="C21" s="19">
        <f>szellőztetőberendezések!I10</f>
        <v>0</v>
      </c>
    </row>
    <row r="22" spans="1:3" ht="15.75">
      <c r="A22" s="11" t="s">
        <v>253</v>
      </c>
      <c r="B22" s="19">
        <f>'légkondícionáló berendezések'!H4</f>
        <v>0</v>
      </c>
      <c r="C22" s="19">
        <f>'légkondícionáló berendezések'!I4</f>
        <v>0</v>
      </c>
    </row>
    <row r="23" spans="1:3" s="12" customFormat="1" ht="15.75">
      <c r="A23" s="12" t="s">
        <v>153</v>
      </c>
      <c r="B23" s="20">
        <f>ROUND(SUM(B2:B22),0)</f>
        <v>0</v>
      </c>
      <c r="C23" s="20">
        <f>ROUND(SUM(C2:C22),0)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300" verticalDpi="300" orientation="portrait" paperSize="9" r:id="rId1"/>
  <headerFooter>
    <oddHeader>&amp;C&amp;"Times New Roman,bold"&amp;12Munkanem összesítő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SheetLayoutView="100" zoomScalePageLayoutView="0" workbookViewId="0" topLeftCell="A1">
      <selection activeCell="F2" sqref="F2:G2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2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9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02">
      <c r="A2" s="8">
        <v>1</v>
      </c>
      <c r="B2" s="1" t="s">
        <v>200</v>
      </c>
      <c r="C2" s="2" t="s">
        <v>201</v>
      </c>
      <c r="D2" s="6">
        <v>68</v>
      </c>
      <c r="E2" s="1" t="s">
        <v>60</v>
      </c>
      <c r="H2" s="6">
        <f>ROUND(D2*F2,0)</f>
        <v>0</v>
      </c>
      <c r="I2" s="6">
        <f>ROUND(D2*G2,0)</f>
        <v>0</v>
      </c>
    </row>
    <row r="3" ht="38.25">
      <c r="C3" s="2" t="s">
        <v>202</v>
      </c>
    </row>
    <row r="5" spans="1:9" ht="89.25">
      <c r="A5" s="8">
        <v>2</v>
      </c>
      <c r="B5" s="1" t="s">
        <v>203</v>
      </c>
      <c r="C5" s="1" t="s">
        <v>204</v>
      </c>
      <c r="D5" s="6">
        <v>26</v>
      </c>
      <c r="E5" s="1" t="s">
        <v>43</v>
      </c>
      <c r="H5" s="6">
        <f>ROUND(D5*F5,0)</f>
        <v>0</v>
      </c>
      <c r="I5" s="6">
        <f>ROUND(D5*G5,0)</f>
        <v>0</v>
      </c>
    </row>
    <row r="7" spans="1:9" ht="89.25">
      <c r="A7" s="8">
        <v>3</v>
      </c>
      <c r="B7" s="1" t="s">
        <v>205</v>
      </c>
      <c r="C7" s="1" t="s">
        <v>206</v>
      </c>
      <c r="D7" s="6">
        <v>26</v>
      </c>
      <c r="E7" s="1" t="s">
        <v>43</v>
      </c>
      <c r="H7" s="6">
        <f>ROUND(D7*F7,0)</f>
        <v>0</v>
      </c>
      <c r="I7" s="6">
        <f>ROUND(D7*G7,0)</f>
        <v>0</v>
      </c>
    </row>
    <row r="9" spans="1:9" ht="89.25">
      <c r="A9" s="8">
        <v>4</v>
      </c>
      <c r="B9" s="1" t="s">
        <v>207</v>
      </c>
      <c r="C9" s="1" t="s">
        <v>208</v>
      </c>
      <c r="D9" s="6">
        <v>22</v>
      </c>
      <c r="E9" s="1" t="s">
        <v>60</v>
      </c>
      <c r="H9" s="6">
        <f>ROUND(D9*F9,0)</f>
        <v>0</v>
      </c>
      <c r="I9" s="6">
        <f>ROUND(D9*G9,0)</f>
        <v>0</v>
      </c>
    </row>
    <row r="11" spans="1:9" ht="89.25">
      <c r="A11" s="8">
        <v>5</v>
      </c>
      <c r="B11" s="1" t="s">
        <v>209</v>
      </c>
      <c r="C11" s="1" t="s">
        <v>210</v>
      </c>
      <c r="D11" s="6">
        <v>38</v>
      </c>
      <c r="E11" s="1" t="s">
        <v>60</v>
      </c>
      <c r="H11" s="6">
        <f>ROUND(D11*F11,0)</f>
        <v>0</v>
      </c>
      <c r="I11" s="6">
        <f>ROUND(D11*G11,0)</f>
        <v>0</v>
      </c>
    </row>
    <row r="13" spans="1:9" ht="63.75">
      <c r="A13" s="8">
        <v>6</v>
      </c>
      <c r="B13" s="1" t="s">
        <v>211</v>
      </c>
      <c r="C13" s="1" t="s">
        <v>212</v>
      </c>
      <c r="D13" s="6">
        <v>10</v>
      </c>
      <c r="E13" s="1" t="s">
        <v>43</v>
      </c>
      <c r="H13" s="6">
        <f>ROUND(D13*F13,0)</f>
        <v>0</v>
      </c>
      <c r="I13" s="6">
        <f>ROUND(D13*G13,0)</f>
        <v>0</v>
      </c>
    </row>
    <row r="15" spans="1:9" ht="63.75">
      <c r="A15" s="8">
        <v>7</v>
      </c>
      <c r="B15" s="1" t="s">
        <v>213</v>
      </c>
      <c r="C15" s="1" t="s">
        <v>214</v>
      </c>
      <c r="D15" s="6">
        <v>26</v>
      </c>
      <c r="E15" s="1" t="s">
        <v>43</v>
      </c>
      <c r="H15" s="6">
        <f>ROUND(D15*F15,0)</f>
        <v>0</v>
      </c>
      <c r="I15" s="6">
        <f>ROUND(D15*G15,0)</f>
        <v>0</v>
      </c>
    </row>
    <row r="17" spans="1:9" ht="89.25">
      <c r="A17" s="8">
        <v>8</v>
      </c>
      <c r="B17" s="1" t="s">
        <v>215</v>
      </c>
      <c r="C17" s="1" t="s">
        <v>270</v>
      </c>
      <c r="D17" s="6">
        <v>120</v>
      </c>
      <c r="E17" s="1" t="s">
        <v>60</v>
      </c>
      <c r="H17" s="6">
        <f>ROUND(D17*F17,0)</f>
        <v>0</v>
      </c>
      <c r="I17" s="6">
        <f>ROUND(D17*G17,0)</f>
        <v>0</v>
      </c>
    </row>
    <row r="19" spans="1:9" ht="89.25">
      <c r="A19" s="8">
        <v>9</v>
      </c>
      <c r="B19" s="1" t="s">
        <v>216</v>
      </c>
      <c r="C19" s="1" t="s">
        <v>271</v>
      </c>
      <c r="D19" s="6">
        <v>120</v>
      </c>
      <c r="E19" s="1" t="s">
        <v>60</v>
      </c>
      <c r="H19" s="6">
        <f>ROUND(D19*F19,0)</f>
        <v>0</v>
      </c>
      <c r="I19" s="6">
        <f>ROUND(D19*G19,0)</f>
        <v>0</v>
      </c>
    </row>
    <row r="21" spans="1:9" s="9" customFormat="1" ht="12.75">
      <c r="A21" s="7"/>
      <c r="B21" s="3"/>
      <c r="C21" s="3" t="s">
        <v>19</v>
      </c>
      <c r="D21" s="5"/>
      <c r="E21" s="3"/>
      <c r="F21" s="5"/>
      <c r="G21" s="5"/>
      <c r="H21" s="5">
        <f>ROUND(SUM(H2:H20),0)</f>
        <v>0</v>
      </c>
      <c r="I21" s="5">
        <f>ROUND(SUM(I2:I20),0)</f>
        <v>0</v>
      </c>
    </row>
  </sheetData>
  <sheetProtection/>
  <printOptions/>
  <pageMargins left="0.25" right="0.25" top="0.75" bottom="0.75" header="0.3" footer="0.3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SheetLayoutView="100" zoomScalePageLayoutView="0" workbookViewId="0" topLeftCell="A1">
      <selection activeCell="F2" sqref="F2:G3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2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9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217</v>
      </c>
      <c r="C2" s="2" t="s">
        <v>260</v>
      </c>
      <c r="D2" s="6">
        <v>1</v>
      </c>
      <c r="E2" s="1" t="s">
        <v>43</v>
      </c>
      <c r="H2" s="6">
        <f>ROUND(D2*F2,0)</f>
        <v>0</v>
      </c>
      <c r="I2" s="6">
        <f>ROUND(D2*G2,0)</f>
        <v>0</v>
      </c>
    </row>
    <row r="3" ht="12.75">
      <c r="C3" s="2" t="s">
        <v>261</v>
      </c>
    </row>
    <row r="5" spans="1:9" ht="89.25">
      <c r="A5" s="8">
        <v>2</v>
      </c>
      <c r="B5" s="1" t="s">
        <v>218</v>
      </c>
      <c r="C5" s="1" t="s">
        <v>219</v>
      </c>
      <c r="D5" s="6">
        <v>4</v>
      </c>
      <c r="E5" s="1" t="s">
        <v>43</v>
      </c>
      <c r="H5" s="6">
        <f>ROUND(D5*F5,0)</f>
        <v>0</v>
      </c>
      <c r="I5" s="6">
        <f>ROUND(D5*G5,0)</f>
        <v>0</v>
      </c>
    </row>
    <row r="7" spans="1:9" ht="76.5">
      <c r="A7" s="8">
        <v>3</v>
      </c>
      <c r="B7" s="1" t="s">
        <v>220</v>
      </c>
      <c r="C7" s="1" t="s">
        <v>221</v>
      </c>
      <c r="D7" s="6">
        <v>16</v>
      </c>
      <c r="E7" s="1" t="s">
        <v>43</v>
      </c>
      <c r="H7" s="6">
        <f>ROUND(D7*F7,0)</f>
        <v>0</v>
      </c>
      <c r="I7" s="6">
        <f>ROUND(D7*G7,0)</f>
        <v>0</v>
      </c>
    </row>
    <row r="9" spans="1:9" ht="89.25">
      <c r="A9" s="8">
        <v>4</v>
      </c>
      <c r="B9" s="1" t="s">
        <v>222</v>
      </c>
      <c r="C9" s="2" t="s">
        <v>262</v>
      </c>
      <c r="D9" s="6">
        <v>1</v>
      </c>
      <c r="E9" s="1" t="s">
        <v>43</v>
      </c>
      <c r="H9" s="6">
        <f>ROUND(D9*F9,0)</f>
        <v>0</v>
      </c>
      <c r="I9" s="6">
        <f>ROUND(D9*G9,0)</f>
        <v>0</v>
      </c>
    </row>
    <row r="10" ht="12.75">
      <c r="C10" s="2" t="s">
        <v>263</v>
      </c>
    </row>
    <row r="12" spans="1:9" ht="63.75">
      <c r="A12" s="8">
        <v>5</v>
      </c>
      <c r="B12" s="1" t="s">
        <v>223</v>
      </c>
      <c r="C12" s="1" t="s">
        <v>224</v>
      </c>
      <c r="D12" s="6">
        <v>4</v>
      </c>
      <c r="E12" s="1" t="s">
        <v>43</v>
      </c>
      <c r="H12" s="6">
        <f>ROUND(D12*F12,0)</f>
        <v>0</v>
      </c>
      <c r="I12" s="6">
        <f>ROUND(D12*G12,0)</f>
        <v>0</v>
      </c>
    </row>
    <row r="14" spans="1:9" ht="89.25">
      <c r="A14" s="8">
        <v>6</v>
      </c>
      <c r="B14" s="1" t="s">
        <v>225</v>
      </c>
      <c r="C14" s="1" t="s">
        <v>226</v>
      </c>
      <c r="D14" s="6">
        <v>4</v>
      </c>
      <c r="E14" s="1" t="s">
        <v>43</v>
      </c>
      <c r="H14" s="6">
        <f>ROUND(D14*F14,0)</f>
        <v>0</v>
      </c>
      <c r="I14" s="6">
        <f>ROUND(D14*G14,0)</f>
        <v>0</v>
      </c>
    </row>
    <row r="16" spans="1:9" ht="89.25">
      <c r="A16" s="8">
        <v>7</v>
      </c>
      <c r="B16" s="1" t="s">
        <v>227</v>
      </c>
      <c r="C16" s="2" t="s">
        <v>264</v>
      </c>
      <c r="D16" s="6">
        <v>1</v>
      </c>
      <c r="E16" s="1" t="s">
        <v>43</v>
      </c>
      <c r="H16" s="6">
        <f>ROUND(D16*F16,0)</f>
        <v>0</v>
      </c>
      <c r="I16" s="6">
        <f>ROUND(D16*G16,0)</f>
        <v>0</v>
      </c>
    </row>
    <row r="17" ht="12.75">
      <c r="C17" s="2" t="s">
        <v>265</v>
      </c>
    </row>
    <row r="19" spans="1:9" ht="38.25">
      <c r="A19" s="8">
        <v>8</v>
      </c>
      <c r="B19" s="1" t="s">
        <v>228</v>
      </c>
      <c r="C19" s="1" t="s">
        <v>229</v>
      </c>
      <c r="D19" s="6">
        <v>5</v>
      </c>
      <c r="E19" s="1" t="s">
        <v>43</v>
      </c>
      <c r="H19" s="6">
        <f>ROUND(D19*F19,0)</f>
        <v>0</v>
      </c>
      <c r="I19" s="6">
        <f>ROUND(D19*G19,0)</f>
        <v>0</v>
      </c>
    </row>
    <row r="21" spans="1:9" ht="63.75">
      <c r="A21" s="8">
        <v>9</v>
      </c>
      <c r="B21" s="1" t="s">
        <v>230</v>
      </c>
      <c r="C21" s="1" t="s">
        <v>266</v>
      </c>
      <c r="D21" s="6">
        <v>5</v>
      </c>
      <c r="E21" s="1" t="s">
        <v>43</v>
      </c>
      <c r="H21" s="6">
        <f>ROUND(D21*F21,0)</f>
        <v>0</v>
      </c>
      <c r="I21" s="6">
        <f>ROUND(D21*G21,0)</f>
        <v>0</v>
      </c>
    </row>
    <row r="23" spans="1:9" ht="63.75">
      <c r="A23" s="8">
        <v>10</v>
      </c>
      <c r="B23" s="1" t="s">
        <v>231</v>
      </c>
      <c r="C23" s="1" t="s">
        <v>232</v>
      </c>
      <c r="D23" s="6">
        <v>1</v>
      </c>
      <c r="E23" s="1" t="s">
        <v>43</v>
      </c>
      <c r="H23" s="6">
        <f>ROUND(D23*F23,0)</f>
        <v>0</v>
      </c>
      <c r="I23" s="6">
        <f>ROUND(D23*G23,0)</f>
        <v>0</v>
      </c>
    </row>
    <row r="25" spans="1:9" ht="51">
      <c r="A25" s="8">
        <v>11</v>
      </c>
      <c r="B25" s="1" t="s">
        <v>233</v>
      </c>
      <c r="C25" s="1" t="s">
        <v>267</v>
      </c>
      <c r="D25" s="6">
        <v>1</v>
      </c>
      <c r="E25" s="1" t="s">
        <v>43</v>
      </c>
      <c r="H25" s="6">
        <f>ROUND(D25*F25,0)</f>
        <v>0</v>
      </c>
      <c r="I25" s="6">
        <f>ROUND(D25*G25,0)</f>
        <v>0</v>
      </c>
    </row>
    <row r="27" spans="1:9" ht="63.75">
      <c r="A27" s="8">
        <v>12</v>
      </c>
      <c r="B27" s="1" t="s">
        <v>234</v>
      </c>
      <c r="C27" s="1" t="s">
        <v>235</v>
      </c>
      <c r="D27" s="6">
        <v>40</v>
      </c>
      <c r="E27" s="1" t="s">
        <v>43</v>
      </c>
      <c r="H27" s="6">
        <f>ROUND(D27*F27,0)</f>
        <v>0</v>
      </c>
      <c r="I27" s="6">
        <f>ROUND(D27*G27,0)</f>
        <v>0</v>
      </c>
    </row>
    <row r="29" spans="1:9" ht="51">
      <c r="A29" s="8">
        <v>13</v>
      </c>
      <c r="B29" s="1" t="s">
        <v>236</v>
      </c>
      <c r="C29" s="1" t="s">
        <v>237</v>
      </c>
      <c r="D29" s="6">
        <v>8</v>
      </c>
      <c r="E29" s="1" t="s">
        <v>43</v>
      </c>
      <c r="H29" s="6">
        <f>ROUND(D29*F29,0)</f>
        <v>0</v>
      </c>
      <c r="I29" s="6">
        <f>ROUND(D29*G29,0)</f>
        <v>0</v>
      </c>
    </row>
    <row r="31" spans="1:9" ht="76.5">
      <c r="A31" s="8">
        <v>14</v>
      </c>
      <c r="B31" s="1" t="s">
        <v>238</v>
      </c>
      <c r="C31" s="1" t="s">
        <v>268</v>
      </c>
      <c r="D31" s="6">
        <v>5</v>
      </c>
      <c r="E31" s="1" t="s">
        <v>43</v>
      </c>
      <c r="H31" s="6">
        <f>ROUND(D31*F31,0)</f>
        <v>0</v>
      </c>
      <c r="I31" s="6">
        <f>ROUND(D31*G31,0)</f>
        <v>0</v>
      </c>
    </row>
    <row r="33" spans="1:9" ht="63.75">
      <c r="A33" s="8">
        <v>15</v>
      </c>
      <c r="B33" s="1" t="s">
        <v>239</v>
      </c>
      <c r="C33" s="1" t="s">
        <v>240</v>
      </c>
      <c r="D33" s="6">
        <v>16</v>
      </c>
      <c r="E33" s="1" t="s">
        <v>43</v>
      </c>
      <c r="H33" s="6">
        <f>ROUND(D33*F33,0)</f>
        <v>0</v>
      </c>
      <c r="I33" s="6">
        <f>ROUND(D33*G33,0)</f>
        <v>0</v>
      </c>
    </row>
    <row r="35" spans="1:9" ht="63.75">
      <c r="A35" s="8">
        <v>16</v>
      </c>
      <c r="B35" s="1" t="s">
        <v>241</v>
      </c>
      <c r="C35" s="1" t="s">
        <v>269</v>
      </c>
      <c r="D35" s="6">
        <v>1</v>
      </c>
      <c r="E35" s="1" t="s">
        <v>43</v>
      </c>
      <c r="H35" s="6">
        <f>ROUND(D35*F35,0)</f>
        <v>0</v>
      </c>
      <c r="I35" s="6">
        <f>ROUND(D35*G35,0)</f>
        <v>0</v>
      </c>
    </row>
    <row r="37" spans="1:9" s="9" customFormat="1" ht="12.75">
      <c r="A37" s="7"/>
      <c r="B37" s="3"/>
      <c r="C37" s="3" t="s">
        <v>19</v>
      </c>
      <c r="D37" s="5"/>
      <c r="E37" s="3"/>
      <c r="F37" s="5"/>
      <c r="G37" s="5"/>
      <c r="H37" s="5">
        <f>ROUND(SUM(H2:H36),0)</f>
        <v>0</v>
      </c>
      <c r="I37" s="5">
        <f>ROUND(SUM(I2:I36),0)</f>
        <v>0</v>
      </c>
    </row>
  </sheetData>
  <sheetProtection/>
  <printOptions/>
  <pageMargins left="0.25" right="0.25" top="0.75" bottom="0.75" header="0.3" footer="0.3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SheetLayoutView="100" zoomScalePageLayoutView="0" workbookViewId="0" topLeftCell="A1">
      <selection activeCell="F2" sqref="F2:G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2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9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242</v>
      </c>
      <c r="C2" s="2" t="s">
        <v>257</v>
      </c>
      <c r="D2" s="6">
        <v>48</v>
      </c>
      <c r="E2" s="1" t="s">
        <v>60</v>
      </c>
      <c r="H2" s="6">
        <f>ROUND(D2*F2,0)</f>
        <v>0</v>
      </c>
      <c r="I2" s="6">
        <f>ROUND(D2*G2,0)</f>
        <v>0</v>
      </c>
    </row>
    <row r="3" ht="12.75">
      <c r="C3" s="2" t="s">
        <v>243</v>
      </c>
    </row>
    <row r="5" spans="1:9" ht="89.25">
      <c r="A5" s="8">
        <v>2</v>
      </c>
      <c r="B5" s="1" t="s">
        <v>244</v>
      </c>
      <c r="C5" s="2" t="s">
        <v>258</v>
      </c>
      <c r="D5" s="6">
        <v>24</v>
      </c>
      <c r="E5" s="1" t="s">
        <v>43</v>
      </c>
      <c r="H5" s="6">
        <f>ROUND(D5*F5,0)</f>
        <v>0</v>
      </c>
      <c r="I5" s="6">
        <f>ROUND(D5*G5,0)</f>
        <v>0</v>
      </c>
    </row>
    <row r="6" ht="12.75">
      <c r="C6" s="2" t="s">
        <v>245</v>
      </c>
    </row>
    <row r="8" spans="1:9" ht="76.5">
      <c r="A8" s="8">
        <v>3</v>
      </c>
      <c r="B8" s="1" t="s">
        <v>246</v>
      </c>
      <c r="C8" s="1" t="s">
        <v>259</v>
      </c>
      <c r="D8" s="6">
        <v>12</v>
      </c>
      <c r="E8" s="1" t="s">
        <v>43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19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5" right="0.25" top="0.75" bottom="0.75" header="0.3" footer="0.3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4"/>
  <sheetViews>
    <sheetView view="pageBreakPreview" zoomScale="130" zoomScaleSheetLayoutView="130" zoomScalePageLayoutView="0" workbookViewId="0" topLeftCell="A1">
      <selection activeCell="F2" sqref="F2: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2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9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247</v>
      </c>
      <c r="C2" s="1" t="s">
        <v>256</v>
      </c>
      <c r="D2" s="6">
        <v>8</v>
      </c>
      <c r="E2" s="1" t="s">
        <v>43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19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5" right="0.25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="115" zoomScaleSheetLayoutView="115" workbookViewId="0" topLeftCell="A1">
      <selection activeCell="F4" sqref="F4:G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6" width="7.421875" style="6" customWidth="1"/>
    <col min="7" max="7" width="8.28125" style="6" customWidth="1"/>
    <col min="8" max="8" width="9.140625" style="6" customWidth="1"/>
    <col min="9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38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ht="3.75" customHeight="1">
      <c r="C2" s="2"/>
    </row>
    <row r="4" spans="1:9" ht="89.25">
      <c r="A4" s="8">
        <v>1</v>
      </c>
      <c r="B4" s="1" t="s">
        <v>13</v>
      </c>
      <c r="C4" s="2" t="s">
        <v>14</v>
      </c>
      <c r="D4" s="6">
        <v>96</v>
      </c>
      <c r="E4" s="1" t="s">
        <v>12</v>
      </c>
      <c r="H4" s="6">
        <f>ROUND(D4*F4,0)</f>
        <v>0</v>
      </c>
      <c r="I4" s="6">
        <f>ROUND(D4*G4,0)</f>
        <v>0</v>
      </c>
    </row>
    <row r="6" spans="1:9" ht="38.25">
      <c r="A6" s="8">
        <v>2</v>
      </c>
      <c r="B6" s="1" t="s">
        <v>15</v>
      </c>
      <c r="C6" s="2" t="s">
        <v>16</v>
      </c>
      <c r="D6" s="6">
        <v>256</v>
      </c>
      <c r="E6" s="1" t="s">
        <v>12</v>
      </c>
      <c r="H6" s="6">
        <f>ROUND(D6*F6,0)</f>
        <v>0</v>
      </c>
      <c r="I6" s="6">
        <f>ROUND(D6*G6,0)</f>
        <v>0</v>
      </c>
    </row>
    <row r="8" spans="1:9" ht="25.5">
      <c r="A8" s="8">
        <v>3</v>
      </c>
      <c r="B8" s="1" t="s">
        <v>17</v>
      </c>
      <c r="C8" s="2" t="s">
        <v>18</v>
      </c>
      <c r="D8" s="6">
        <v>115</v>
      </c>
      <c r="E8" s="1" t="s">
        <v>12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19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5" right="0.25" top="0.75" bottom="0.75" header="0.3" footer="0.3"/>
  <pageSetup firstPageNumber="1" useFirstPageNumber="1" horizontalDpi="300" verticalDpi="300" orientation="portrait" paperSize="9" r:id="rId1"/>
  <headerFooter>
    <oddHeader>&amp;L&amp;"Times New Roman CE,bold"&amp;10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view="pageBreakPreview" zoomScale="130" zoomScaleSheetLayoutView="130" zoomScalePageLayoutView="0" workbookViewId="0" topLeftCell="A1">
      <selection activeCell="F2" sqref="F2: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8" width="9.140625" style="6" customWidth="1"/>
    <col min="9" max="9" width="9.4218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21</v>
      </c>
      <c r="C2" s="2" t="s">
        <v>22</v>
      </c>
      <c r="D2" s="6">
        <v>256</v>
      </c>
      <c r="E2" s="1" t="s">
        <v>12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19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>
    <oddHeader>&amp;L&amp;"Times New Roman CE,bold"&amp;10 Szivárgóépítés, alagcsövezés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view="pageBreakPreview" zoomScale="130" zoomScaleSheetLayoutView="130" zoomScalePageLayoutView="0" workbookViewId="0" topLeftCell="A1">
      <selection activeCell="F2" sqref="F2: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8" width="8.57421875" style="6" customWidth="1"/>
    <col min="9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24</v>
      </c>
      <c r="C2" s="2" t="s">
        <v>25</v>
      </c>
      <c r="D2" s="6">
        <v>29</v>
      </c>
      <c r="E2" s="1" t="s">
        <v>12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19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>
    <oddHeader>&amp;L&amp;"Times New Roman CE,bold"&amp;10 Síkalapozás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115" zoomScaleSheetLayoutView="115" zoomScalePageLayoutView="0" workbookViewId="0" topLeftCell="A1">
      <selection activeCell="F2" sqref="F2:G1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8" width="9.00390625" style="6" customWidth="1"/>
    <col min="9" max="9" width="9.85156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27</v>
      </c>
      <c r="C2" s="2" t="s">
        <v>298</v>
      </c>
      <c r="D2" s="6">
        <v>4.5</v>
      </c>
      <c r="E2" s="1" t="s">
        <v>28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29</v>
      </c>
      <c r="C4" s="2" t="s">
        <v>299</v>
      </c>
      <c r="D4" s="6">
        <v>87</v>
      </c>
      <c r="E4" s="1" t="s">
        <v>12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1" t="s">
        <v>30</v>
      </c>
      <c r="C6" s="2" t="s">
        <v>31</v>
      </c>
      <c r="D6" s="6">
        <v>26</v>
      </c>
      <c r="E6" s="1" t="s">
        <v>12</v>
      </c>
      <c r="H6" s="6">
        <f>ROUND(D6*F6,0)</f>
        <v>0</v>
      </c>
      <c r="I6" s="6">
        <f>ROUND(D6*G6,0)</f>
        <v>0</v>
      </c>
    </row>
    <row r="7" ht="39.75">
      <c r="C7" s="2" t="s">
        <v>39</v>
      </c>
    </row>
    <row r="9" spans="1:9" ht="76.5">
      <c r="A9" s="8">
        <v>4</v>
      </c>
      <c r="B9" s="1" t="s">
        <v>32</v>
      </c>
      <c r="C9" s="2" t="s">
        <v>33</v>
      </c>
      <c r="D9" s="6">
        <v>91</v>
      </c>
      <c r="E9" s="1" t="s">
        <v>12</v>
      </c>
      <c r="H9" s="6">
        <f>ROUND(D9*F9,0)</f>
        <v>0</v>
      </c>
      <c r="I9" s="6">
        <f>ROUND(D9*G9,0)</f>
        <v>0</v>
      </c>
    </row>
    <row r="10" ht="52.5">
      <c r="C10" s="2" t="s">
        <v>40</v>
      </c>
    </row>
    <row r="12" spans="1:9" ht="51">
      <c r="A12" s="8">
        <v>5</v>
      </c>
      <c r="B12" s="1" t="s">
        <v>34</v>
      </c>
      <c r="C12" s="2" t="s">
        <v>36</v>
      </c>
      <c r="D12" s="6">
        <v>640</v>
      </c>
      <c r="E12" s="1" t="s">
        <v>35</v>
      </c>
      <c r="H12" s="6">
        <f>ROUND(D12*F12,0)</f>
        <v>0</v>
      </c>
      <c r="I12" s="6">
        <f>ROUND(D12*G12,0)</f>
        <v>0</v>
      </c>
    </row>
    <row r="14" spans="1:9" ht="51">
      <c r="A14" s="8">
        <v>6</v>
      </c>
      <c r="B14" s="1" t="s">
        <v>37</v>
      </c>
      <c r="C14" s="2" t="s">
        <v>38</v>
      </c>
      <c r="D14" s="6">
        <v>640</v>
      </c>
      <c r="E14" s="1" t="s">
        <v>35</v>
      </c>
      <c r="H14" s="6">
        <f>ROUND(D14*F14,0)</f>
        <v>0</v>
      </c>
      <c r="I14" s="6">
        <f>ROUND(D14*G14,0)</f>
        <v>0</v>
      </c>
    </row>
    <row r="16" spans="1:9" s="9" customFormat="1" ht="12.75">
      <c r="A16" s="7"/>
      <c r="B16" s="3"/>
      <c r="C16" s="3" t="s">
        <v>19</v>
      </c>
      <c r="D16" s="5"/>
      <c r="E16" s="3"/>
      <c r="F16" s="5"/>
      <c r="G16" s="5"/>
      <c r="H16" s="5">
        <f>ROUND(SUM(H2:H15),0)</f>
        <v>0</v>
      </c>
      <c r="I16" s="5">
        <f>ROUND(SUM(I2:I15),0)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>
    <oddHeader>&amp;L&amp;"Times New Roman CE,bold"&amp;10 Helyszíni beton és vasbeton 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="115" zoomScaleSheetLayoutView="115" zoomScalePageLayoutView="0" workbookViewId="0" topLeftCell="A1">
      <selection activeCell="F2" sqref="F2:G1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9.003906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42</v>
      </c>
      <c r="C2" s="2" t="s">
        <v>44</v>
      </c>
      <c r="D2" s="6">
        <v>18</v>
      </c>
      <c r="E2" s="1" t="s">
        <v>43</v>
      </c>
      <c r="H2" s="6">
        <f>ROUND(D2*F2,0)</f>
        <v>0</v>
      </c>
      <c r="I2" s="6">
        <f>ROUND(D2*G2,0)</f>
        <v>0</v>
      </c>
    </row>
    <row r="4" spans="1:9" ht="51">
      <c r="A4" s="8">
        <v>2</v>
      </c>
      <c r="B4" s="1" t="s">
        <v>45</v>
      </c>
      <c r="C4" s="2" t="s">
        <v>46</v>
      </c>
      <c r="D4" s="6">
        <v>18</v>
      </c>
      <c r="E4" s="1" t="s">
        <v>43</v>
      </c>
      <c r="H4" s="6">
        <f>ROUND(D4*F4,0)</f>
        <v>0</v>
      </c>
      <c r="I4" s="6">
        <f>ROUND(D4*G4,0)</f>
        <v>0</v>
      </c>
    </row>
    <row r="6" spans="1:9" ht="51">
      <c r="A6" s="8">
        <v>3</v>
      </c>
      <c r="B6" s="1" t="s">
        <v>47</v>
      </c>
      <c r="C6" s="2" t="s">
        <v>48</v>
      </c>
      <c r="D6" s="6">
        <v>18</v>
      </c>
      <c r="E6" s="1" t="s">
        <v>43</v>
      </c>
      <c r="H6" s="6">
        <f>ROUND(D6*F6,0)</f>
        <v>0</v>
      </c>
      <c r="I6" s="6">
        <f>ROUND(D6*G6,0)</f>
        <v>0</v>
      </c>
    </row>
    <row r="8" spans="1:9" ht="58.5" customHeight="1">
      <c r="A8" s="8">
        <v>4</v>
      </c>
      <c r="B8" s="1" t="s">
        <v>49</v>
      </c>
      <c r="C8" s="2" t="s">
        <v>50</v>
      </c>
      <c r="D8" s="6">
        <v>4</v>
      </c>
      <c r="E8" s="1" t="s">
        <v>43</v>
      </c>
      <c r="H8" s="6">
        <f>ROUND(D8*F8,0)</f>
        <v>0</v>
      </c>
      <c r="I8" s="6">
        <f>ROUND(D8*G8,0)</f>
        <v>0</v>
      </c>
    </row>
    <row r="10" spans="1:9" ht="51">
      <c r="A10" s="8">
        <v>5</v>
      </c>
      <c r="B10" s="1" t="s">
        <v>51</v>
      </c>
      <c r="C10" s="2" t="s">
        <v>52</v>
      </c>
      <c r="D10" s="6">
        <v>92</v>
      </c>
      <c r="E10" s="1" t="s">
        <v>35</v>
      </c>
      <c r="H10" s="6">
        <f>ROUND(D10*F10,0)</f>
        <v>0</v>
      </c>
      <c r="I10" s="6">
        <f>ROUND(D10*G10,0)</f>
        <v>0</v>
      </c>
    </row>
    <row r="12" spans="1:9" s="9" customFormat="1" ht="12.75">
      <c r="A12" s="7"/>
      <c r="B12" s="3"/>
      <c r="C12" s="3" t="s">
        <v>19</v>
      </c>
      <c r="D12" s="5"/>
      <c r="E12" s="3"/>
      <c r="F12" s="5"/>
      <c r="G12" s="5"/>
      <c r="H12" s="5">
        <f>ROUND(SUM(H2:H11),0)</f>
        <v>0</v>
      </c>
      <c r="I12" s="5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>
    <oddHeader>&amp;L&amp;"Times New Roman CE,bold"&amp;10 Előregyártott épületszerkezeti elem elhelyezése és szerelése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="115" zoomScaleSheetLayoutView="115" zoomScalePageLayoutView="0" workbookViewId="0" topLeftCell="A1">
      <selection activeCell="F2" sqref="F2:G1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9.28125" style="6" customWidth="1"/>
    <col min="10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s="25" customFormat="1" ht="66.75">
      <c r="A2" s="26">
        <v>1</v>
      </c>
      <c r="B2" s="27" t="s">
        <v>54</v>
      </c>
      <c r="C2" s="28" t="s">
        <v>311</v>
      </c>
      <c r="D2" s="29">
        <v>23</v>
      </c>
      <c r="E2" s="27" t="s">
        <v>35</v>
      </c>
      <c r="F2" s="29"/>
      <c r="G2" s="29"/>
      <c r="H2" s="29">
        <f>ROUND(D2*F2,0)</f>
        <v>0</v>
      </c>
      <c r="I2" s="29">
        <f>ROUND(D2*G2,0)</f>
        <v>0</v>
      </c>
    </row>
    <row r="4" spans="1:9" ht="54">
      <c r="A4" s="8">
        <v>2</v>
      </c>
      <c r="B4" s="1" t="s">
        <v>55</v>
      </c>
      <c r="C4" s="2" t="s">
        <v>61</v>
      </c>
      <c r="D4" s="6">
        <v>53</v>
      </c>
      <c r="E4" s="1" t="s">
        <v>35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1" t="s">
        <v>56</v>
      </c>
      <c r="C6" s="2" t="s">
        <v>309</v>
      </c>
      <c r="D6" s="6">
        <v>640</v>
      </c>
      <c r="E6" s="1" t="s">
        <v>35</v>
      </c>
      <c r="H6" s="6">
        <f>ROUND(D6*F6,0)</f>
        <v>0</v>
      </c>
      <c r="I6" s="6">
        <f>ROUND(D6*G6,0)</f>
        <v>0</v>
      </c>
    </row>
    <row r="8" spans="1:9" ht="76.5">
      <c r="A8" s="8">
        <v>4</v>
      </c>
      <c r="B8" s="1" t="s">
        <v>57</v>
      </c>
      <c r="C8" s="2" t="s">
        <v>308</v>
      </c>
      <c r="D8" s="6">
        <v>314</v>
      </c>
      <c r="E8" s="1" t="s">
        <v>35</v>
      </c>
      <c r="H8" s="6">
        <f>ROUND(D8*F8,0)</f>
        <v>0</v>
      </c>
      <c r="I8" s="6">
        <f>ROUND(D8*G8,0)</f>
        <v>0</v>
      </c>
    </row>
    <row r="9" ht="25.5">
      <c r="C9" s="2" t="s">
        <v>58</v>
      </c>
    </row>
    <row r="11" spans="1:9" ht="76.5">
      <c r="A11" s="8">
        <v>5</v>
      </c>
      <c r="B11" s="1" t="s">
        <v>59</v>
      </c>
      <c r="C11" s="2" t="s">
        <v>297</v>
      </c>
      <c r="D11" s="6">
        <v>16</v>
      </c>
      <c r="E11" s="1" t="s">
        <v>60</v>
      </c>
      <c r="H11" s="6">
        <f>ROUND(D11*F11,0)</f>
        <v>0</v>
      </c>
      <c r="I11" s="6">
        <f>ROUND(D11*G11,0)</f>
        <v>0</v>
      </c>
    </row>
    <row r="13" spans="1:9" s="9" customFormat="1" ht="12.75">
      <c r="A13" s="7"/>
      <c r="B13" s="3"/>
      <c r="C13" s="3" t="s">
        <v>19</v>
      </c>
      <c r="D13" s="5"/>
      <c r="E13" s="3"/>
      <c r="F13" s="5"/>
      <c r="G13" s="5"/>
      <c r="H13" s="5">
        <f>ROUND(SUM(H2:H12),0)</f>
        <v>0</v>
      </c>
      <c r="I13" s="5">
        <f>ROUND(SUM(I2:I12),0)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>
    <oddHeader>&amp;L&amp;"Times New Roman CE,bold"&amp;10 Fém- és könnyű épületszerkezet szerelése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SheetLayoutView="100" zoomScalePageLayoutView="0" workbookViewId="0" topLeftCell="A1">
      <selection activeCell="F2" sqref="F2:G1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28125" style="1" customWidth="1"/>
    <col min="6" max="6" width="8.00390625" style="6" customWidth="1"/>
    <col min="7" max="7" width="8.28125" style="6" customWidth="1"/>
    <col min="8" max="8" width="9.57421875" style="6" customWidth="1"/>
    <col min="9" max="9" width="9.8515625" style="6" customWidth="1"/>
    <col min="10" max="10" width="15.7109375" style="1" customWidth="1"/>
    <col min="11" max="16384" width="9.140625" style="1" customWidth="1"/>
  </cols>
  <sheetData>
    <row r="1" spans="1:9" s="4" customFormat="1" ht="38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63</v>
      </c>
      <c r="C2" s="2" t="s">
        <v>64</v>
      </c>
      <c r="D2" s="6">
        <v>657</v>
      </c>
      <c r="E2" s="1" t="s">
        <v>35</v>
      </c>
      <c r="H2" s="6">
        <f>ROUND(D2*F2,0)</f>
        <v>0</v>
      </c>
      <c r="I2" s="6">
        <f>ROUND(D2*G2,0)</f>
        <v>0</v>
      </c>
    </row>
    <row r="3" ht="12.75">
      <c r="C3" s="2" t="s">
        <v>65</v>
      </c>
    </row>
    <row r="5" spans="1:9" ht="76.5">
      <c r="A5" s="8">
        <v>2</v>
      </c>
      <c r="B5" s="1" t="s">
        <v>66</v>
      </c>
      <c r="C5" s="2" t="s">
        <v>67</v>
      </c>
      <c r="D5" s="6">
        <v>86</v>
      </c>
      <c r="E5" s="1" t="s">
        <v>35</v>
      </c>
      <c r="H5" s="6">
        <f>ROUND(D5*F5,0)</f>
        <v>0</v>
      </c>
      <c r="I5" s="6">
        <f>ROUND(D5*G5,0)</f>
        <v>0</v>
      </c>
    </row>
    <row r="6" ht="25.5">
      <c r="C6" s="2" t="s">
        <v>68</v>
      </c>
    </row>
    <row r="8" spans="1:9" ht="89.25">
      <c r="A8" s="8">
        <v>3</v>
      </c>
      <c r="B8" s="1" t="s">
        <v>69</v>
      </c>
      <c r="C8" s="2" t="s">
        <v>70</v>
      </c>
      <c r="D8" s="6">
        <v>206</v>
      </c>
      <c r="E8" s="1" t="s">
        <v>35</v>
      </c>
      <c r="H8" s="6">
        <f>ROUND(D8*F8,0)</f>
        <v>0</v>
      </c>
      <c r="I8" s="6">
        <f>ROUND(D8*G8,0)</f>
        <v>0</v>
      </c>
    </row>
    <row r="9" ht="12.75">
      <c r="C9" s="2" t="s">
        <v>71</v>
      </c>
    </row>
    <row r="11" spans="1:9" ht="51">
      <c r="A11" s="8">
        <v>4</v>
      </c>
      <c r="B11" s="1" t="s">
        <v>72</v>
      </c>
      <c r="C11" s="2" t="s">
        <v>73</v>
      </c>
      <c r="D11" s="6">
        <v>307</v>
      </c>
      <c r="E11" s="1" t="s">
        <v>35</v>
      </c>
      <c r="H11" s="6">
        <f>ROUND(D11*F11,0)</f>
        <v>0</v>
      </c>
      <c r="I11" s="6">
        <f>ROUND(D11*G11,0)</f>
        <v>0</v>
      </c>
    </row>
    <row r="13" spans="1:9" ht="12.75">
      <c r="A13" s="7"/>
      <c r="B13" s="3"/>
      <c r="C13" s="3" t="s">
        <v>19</v>
      </c>
      <c r="D13" s="5"/>
      <c r="E13" s="3"/>
      <c r="F13" s="5"/>
      <c r="G13" s="5"/>
      <c r="H13" s="5">
        <f>ROUND(SUM(H2:H12),0)</f>
        <v>0</v>
      </c>
      <c r="I13" s="5">
        <f>ROUND(SUM(I2:I12),0)</f>
        <v>0</v>
      </c>
    </row>
    <row r="15" spans="1:9" s="9" customFormat="1" ht="12.75">
      <c r="A15" s="8"/>
      <c r="B15" s="1"/>
      <c r="C15" s="1"/>
      <c r="D15" s="6"/>
      <c r="E15" s="1"/>
      <c r="F15" s="6"/>
      <c r="G15" s="6"/>
      <c r="H15" s="6"/>
      <c r="I15" s="6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>
    <oddHeader>&amp;L&amp;"Times New Roman CE,bold"&amp;10 Szárazépítés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lenovo</cp:lastModifiedBy>
  <dcterms:created xsi:type="dcterms:W3CDTF">2018-10-03T19:43:48Z</dcterms:created>
  <dcterms:modified xsi:type="dcterms:W3CDTF">2018-10-25T05:39:32Z</dcterms:modified>
  <cp:category/>
  <cp:version/>
  <cp:contentType/>
  <cp:contentStatus/>
</cp:coreProperties>
</file>