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3215" tabRatio="771" activeTab="1"/>
  </bookViews>
  <sheets>
    <sheet name="Záradék" sheetId="1" r:id="rId1"/>
    <sheet name="Összesítő" sheetId="2" r:id="rId2"/>
    <sheet name="Felvonulási létesítmények" sheetId="3" r:id="rId3"/>
    <sheet name="Irtás, föld- és sziklamunka" sheetId="4" r:id="rId4"/>
    <sheet name="Előregyártott épületszerkezeti " sheetId="5" r:id="rId5"/>
    <sheet name="Fém nyílászáró és épületlakatos" sheetId="6" r:id="rId6"/>
    <sheet name="Közműcsatorna-építés" sheetId="7" r:id="rId7"/>
    <sheet name="Közműcsővezetékek és -szerelvén" sheetId="8" r:id="rId8"/>
    <sheet name="Útburkolatalap és makadámburkol" sheetId="9" r:id="rId9"/>
    <sheet name="Betonpálya-burkolat készítése" sheetId="10" r:id="rId10"/>
    <sheet name="Útpályatartozékok készítése" sheetId="11" r:id="rId11"/>
    <sheet name="Elektromosenergia-ellátás, vill" sheetId="12" r:id="rId12"/>
    <sheet name="Épületautomatika, -felügyelet (" sheetId="13" r:id="rId13"/>
    <sheet name="Megújuló energiahasznosító bere" sheetId="14" r:id="rId14"/>
    <sheet name="Épületgépészeti szerelvények és" sheetId="15" r:id="rId15"/>
    <sheet name="Kert- és parképítési munka" sheetId="16" r:id="rId16"/>
  </sheets>
  <definedNames/>
  <calcPr fullCalcOnLoad="1"/>
</workbook>
</file>

<file path=xl/sharedStrings.xml><?xml version="1.0" encoding="utf-8"?>
<sst xmlns="http://schemas.openxmlformats.org/spreadsheetml/2006/main" count="360" uniqueCount="177">
  <si>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</si>
  <si>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</si>
  <si>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</si>
  <si>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</si>
  <si>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</si>
  <si>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</si>
  <si>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</si>
  <si>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</si>
  <si>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</si>
  <si>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</si>
  <si>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</si>
  <si>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</si>
  <si>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12-004-2.1</t>
  </si>
  <si>
    <t>db</t>
  </si>
  <si>
    <t>Vízóraakna építése kisméretű téglából</t>
  </si>
  <si>
    <t>12-004-3.1</t>
  </si>
  <si>
    <t>készlet</t>
  </si>
  <si>
    <t>Vízóraakna szerelvényeinek szerelése, DN 50</t>
  </si>
  <si>
    <t>12-004-4.1-0220233</t>
  </si>
  <si>
    <t>m</t>
  </si>
  <si>
    <t>Vízellátás szövetbetétes gumitömlővel 1/2-3/4" méretig Szövetbetétes víztömlő, 1 MPa 18 mm</t>
  </si>
  <si>
    <t>12-005-4.1-0910001</t>
  </si>
  <si>
    <t>nyvm</t>
  </si>
  <si>
    <t>Szabadvezeték csatlakozások erőátvitelhez Szabadvezeték csatlakozás, erőátvitelhez, 1 fázisú</t>
  </si>
  <si>
    <t>12-005-4.2-0910011</t>
  </si>
  <si>
    <t>Szabadvezeték csatlakozások világításhoz Szabadvezeték csatlakozás, világításhoz, 1 fázisú</t>
  </si>
  <si>
    <t>12-005-7.2</t>
  </si>
  <si>
    <t>Csatlakozóhely főkapcsolóval erőátviteli mérőhely részére</t>
  </si>
  <si>
    <t>12-011-1.1-0025001</t>
  </si>
  <si>
    <t>Mobil WC bérleti díj elszámolása, szállítással, heti karbantartással Mobil W.C. bérleti díj/hó</t>
  </si>
  <si>
    <t>12-012-1.1.1-0025002</t>
  </si>
  <si>
    <t>Konténer bérleti díj elszámolása, raktár konténer, 10,00 m² alapterületig Raktár konténer, 10,00 m²-ig, bérleti díj/hó</t>
  </si>
  <si>
    <t>12-012-1.2.1-0025005</t>
  </si>
  <si>
    <t>Konténer bérleti díj elszámolása, iroda konténer 10,00 m² alapterületig Iroda konténer, 10,00 m²-ig, bérleti díj/hó</t>
  </si>
  <si>
    <t>12-012-1.3.1-0025008</t>
  </si>
  <si>
    <t>Konténer bérleti díj elszámolása, mosdó, zuhanyzó, WC konténer 10,00 m² alapterületig Kombinált W.C. konténer, 10,00 m²-ig, bérleti díj/hó</t>
  </si>
  <si>
    <t>Munkanem összesen:</t>
  </si>
  <si>
    <t>Felvonulási létesítmények</t>
  </si>
  <si>
    <t>21-001-1.1.1</t>
  </si>
  <si>
    <t>Egyes fák kitermelése tuskóirtással, legallyazással és darabolással, kézi szerszámokkal, I-II. oszt. talajban, törzsátmérő: 10-20 cm között</t>
  </si>
  <si>
    <t>21-001-6.2</t>
  </si>
  <si>
    <t>10 m2</t>
  </si>
  <si>
    <t>Bozót- és cserjeirtás, tövek átmérője 4,1-10,0 cm</t>
  </si>
  <si>
    <t>21-002-1.4</t>
  </si>
  <si>
    <t>m3</t>
  </si>
  <si>
    <t>Humuszos termőréteg, termőföld leszedése, terítése gépi erővel, 18%-os terephajlásig, bármilyen talajban, szállítással, 400,1-600,0 m között</t>
  </si>
  <si>
    <t>21-003-1.1.1.1</t>
  </si>
  <si>
    <t>Lyukfúrás vagy kisméretű földkiemelés, oszlop, alaptest vagy lehorgonyzás részére, kézi erővel, 2 m mélységig, 0,30 m átmérőig, talajosztály: I-II.</t>
  </si>
  <si>
    <t>21-003-6.1.1</t>
  </si>
  <si>
    <t>Munkaárok földkiemelése közmű nélküli területen, gépi erővel, kiegészítő kézi munkával, bármely konzisztenciájú, I-IV. oszt. talajban, dúcolás nélkül, 3,0 m² szelvényig</t>
  </si>
  <si>
    <t>21-004-5.1.1.1</t>
  </si>
  <si>
    <t>m2</t>
  </si>
  <si>
    <t>Tükörkészítés tömörítés nélkül, sík felületen gépi erővel, kiegészítő kézi munkával talajosztály: I-IV.</t>
  </si>
  <si>
    <t>21-005-1.1.1</t>
  </si>
  <si>
    <t>Kisméretű csatorna (nyílt árok) építése 1,00 m2 szelvényig, kézi erővel bármely konzisztenciájú talajban, talajosztály: I-II.</t>
  </si>
  <si>
    <t>21-007-2.1.1.1.5-0990001</t>
  </si>
  <si>
    <t>Földkitermelés bevágásban vagy anyagnyerő helyen és töltés- vagy depóniakészítés tömörítés nélkül, gépi erővel, 18%-os terephajlásig, I-IV. oszt. talajban, szállítással, 0-1600,0 m között, 600,1-800,0 m között Szállító útvonal öntözése</t>
  </si>
  <si>
    <t>21-007-3.3</t>
  </si>
  <si>
    <t>Műtárgyakkal, épületekkel közvetlenül összefüggő feltöltések  és előfeltöltések készítése, tömörítés nélkül, gépi erővel, kiegészítő kézi munkával, I-IV. oszt.talajban, szállítással, 50,1-100,0 m között</t>
  </si>
  <si>
    <t>21-008-2.1.2</t>
  </si>
  <si>
    <t>Tömörítés bármely tömörítési osztályban gépi erővel, nagy felületen, tömörségi fok: 90%</t>
  </si>
  <si>
    <t>Irtás, föld- és sziklamunka</t>
  </si>
  <si>
    <t>32-007-1.1.1-0622013</t>
  </si>
  <si>
    <t>Előregyártott épületszerkezeti elem elhelyezése és szerelése</t>
  </si>
  <si>
    <t>45-003-1.2-0111190</t>
  </si>
  <si>
    <t>45-003-1.3-0110851</t>
  </si>
  <si>
    <t>45-004-23.2.2-0120145</t>
  </si>
  <si>
    <t>Fém nyílászáró és épületlakatos-szerkezet elhelyezése</t>
  </si>
  <si>
    <t>53-005-28.1.1-1650808</t>
  </si>
  <si>
    <t>Előregyártott (konfekcionált) beton vízóra aknák elhelyezése, előre elkészített tömörített kavicságyazatra, szerelvények és vízóra nélkül, 1,00-1,50 m belméretig ELSŐ BETON vízóra akna, 103×133×110 cm ELSŐ BETON vízóra aknafedlap/m B-125KN, 103x133x20 cm</t>
  </si>
  <si>
    <t>Közműcsatorna-építés</t>
  </si>
  <si>
    <t>54-001-1.9-0110032</t>
  </si>
  <si>
    <t>Varrat nélküli acélcső szerelése, menetes kötésekkel, csőidomokkal együtt, DN 100 Vastagfalú, varratnélküli fekete acélcső, menetes, A 37X, 4", 114,3x5,4mm</t>
  </si>
  <si>
    <t>54-001-7.1.7-0355217</t>
  </si>
  <si>
    <t>Csőív szerelése, hegesztett kötéssel, DN 100 méretig, DN 100 ISG UNIBALL forrcsőív, melegen húzott, 90°-os, varratnélküli, DIN2605, DN 100 (114,3x3,6), Cikkszám: 12.80.100.2605.</t>
  </si>
  <si>
    <t>54-005-3.1-0130795</t>
  </si>
  <si>
    <t>KM nyomócső szerelése, földárokban, tokos gumigyűrűs kötésekkel, idomok nélkül, csőátmérő: DN 63-100 között PIPELIFE PVC KM tokos nyomócső 110 mm x 3,4 mm x 6000 mm, KM110/6M8B</t>
  </si>
  <si>
    <t>54-006-1.2.2-0119784</t>
  </si>
  <si>
    <t>Karimás, tokos vagy hegeszthető elzáró és szabályozó szerelvények elhelyezése, ellenkarimák és kötések nélkül, tolózár DN 100-125 között KSB Ecoline GT 40 fémzárású tolózár DN 100, PN 10, GP 240 GH acélöntvény, max 400°C, Cikkszám: 01428313</t>
  </si>
  <si>
    <t>Közműcsővezetékek és -szerelvények szerelése</t>
  </si>
  <si>
    <t>61-002-1.1-0111002</t>
  </si>
  <si>
    <t>Mechanikailag stabilizált alapréteg készítése útgyaluval, M56 jelű, 15-25 cm vastagságban Útépítési zúzottkő, M56, Ugod</t>
  </si>
  <si>
    <t>Útburkolatalap és makadámburkolat készítése</t>
  </si>
  <si>
    <t>64-007-11.1</t>
  </si>
  <si>
    <t>Betonburkolat utókezelőszerrel való bevonása, 4,00 méter szélességig</t>
  </si>
  <si>
    <t>64-007-12</t>
  </si>
  <si>
    <t>Betonburkolat kiegészítő vízpermetezése</t>
  </si>
  <si>
    <t>64-008-2.1</t>
  </si>
  <si>
    <t>Felületérdesítés acélseprűvel</t>
  </si>
  <si>
    <t>Betonpálya-burkolat készítése</t>
  </si>
  <si>
    <t>68-002-1.1-0020445</t>
  </si>
  <si>
    <t>Közúti jelző- és útbaigazító táblák fémanyagúoszlopainak elhelyezése betonalappal,földmunkával, I-IV. osztályú talajban, 89 mm átmérőjű alumínium oszlop, 1,5-5,5 m hosszú, előregyártott betonalappal Horganyzott tartóoszlop 89x3000</t>
  </si>
  <si>
    <t>68-002-2.3-0020127</t>
  </si>
  <si>
    <t>Közúti jelző- és útbaigazító táblák felszerelése, kiegészítő táblák, 1-1 bilincskészlettel Alumínium kiegészítő jelzőtábla, fényvisszaverő, 350x175 mm EG *</t>
  </si>
  <si>
    <t>Útpályatartozékok készítése</t>
  </si>
  <si>
    <t>71-002-21.1-0217093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</si>
  <si>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0,5-2,5 mm²</t>
  </si>
  <si>
    <t>PannonCom-Kábel H05VV-F 300/500V műanyag tömlő vezeték 3x2,5 mm², hajlékony rézvezetővel (MT)</t>
  </si>
  <si>
    <t>71-002-52.7-0336597</t>
  </si>
  <si>
    <t>Műanyag szigetelésű energiaátviteli és irányítás-technikai kábel fektetése kézi erővel, kábelárokba vagy kábelcsatornába, tömeghatár: 5,01-14,00 kg/m PannonCom-Kábel NYY-J 0,6/1 kV 3x240 mm²</t>
  </si>
  <si>
    <t>71-009-5.2-0624341</t>
  </si>
  <si>
    <t>71-010-9.7.1.1.1.1.1-0151328</t>
  </si>
  <si>
    <t>Köz- és parkvilágítási lámpatest elhelyezése előre elkészített tartószerkezetre, LED-es kivitelben, AL öntvény házban, önálló külső hűtőbordaként, funkcionáló lámpatesttel, 24-240 W nagyfényáramú LED-el, tükörrel, egyedi tükörrel szerelt, gyárilag</t>
  </si>
  <si>
    <t>Elektromosenergia-ellátás, villanyszerelés</t>
  </si>
  <si>
    <t>72-011-11.1.3.1.3-0230383</t>
  </si>
  <si>
    <t>Video megfigyelő rendszerek, kamerák felszerelése meglévő kiállásra,  kábelezés nélkül, üzempróbával, IP hálózati kamera, színes 1/4"-os, 500 TVL-ig 1/4"-os IP hálózati kamera, 500 TVL</t>
  </si>
  <si>
    <t>72-011-11.32</t>
  </si>
  <si>
    <t>Video megfigyelő rendszerek, konzol kameraházhoz</t>
  </si>
  <si>
    <t>72-011-11.41.3</t>
  </si>
  <si>
    <t>Video megfigyelő rendszerek, DVR asztali rögzítők, 16 videójel bemenettel</t>
  </si>
  <si>
    <t>Épületautomatika, -felügyelet (gyengeáram)</t>
  </si>
  <si>
    <t>75-061-1.1.7.4.2-0121216</t>
  </si>
  <si>
    <t>keresztmetszetű AC oldali kábelezést védőcsőben ill. kábelcsatornában, DC és AC oldali B+C típusú túláram és túlfeszültség védelmet.</t>
  </si>
  <si>
    <t>Megújuló energiahasznosító berendezések</t>
  </si>
  <si>
    <t>82-002-2.5.1.3-0010425</t>
  </si>
  <si>
    <t>vízszintes beépítésre, reed impulzusadó opcióval, 116205</t>
  </si>
  <si>
    <t>Épületgépészeti szerelvények és berendezések szerelése</t>
  </si>
  <si>
    <t>91-003-1.1.1.3.2.1-0310705</t>
  </si>
  <si>
    <t>91-003-1.1.1.3.2.1-0313005</t>
  </si>
  <si>
    <t>Fld., 14/16</t>
  </si>
  <si>
    <t>91-003-1.2.1.1.2.2-0310985</t>
  </si>
  <si>
    <t>91-003-3.1.1</t>
  </si>
  <si>
    <t>10m²</t>
  </si>
  <si>
    <t>Gyepesítés, talaj-előkészítése gyomirtott, fellazított talajon, hengerezéssel</t>
  </si>
  <si>
    <t>91-003-3.2.2.1.1-0631101</t>
  </si>
  <si>
    <t>Kert- és parképítési munka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</si>
  <si>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</si>
  <si>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</si>
  <si>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</si>
  <si>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</si>
  <si>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</si>
  <si>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</si>
  <si>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</si>
  <si>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</si>
  <si>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</si>
  <si>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</si>
  <si>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</si>
  <si>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</si>
  <si>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</si>
  <si>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</si>
  <si>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</si>
  <si>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</si>
  <si>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</si>
  <si>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ARHITEKTUM EC.</t>
  </si>
  <si>
    <t>6000 Kecskemét, Losonczy u. 8.</t>
  </si>
  <si>
    <t>21-011-2.1.2</t>
  </si>
  <si>
    <t>Fejtett föld tolása és elteregetése, I-IV. osztályú talajban, 20,1-50,0 m távolság között</t>
  </si>
  <si>
    <t>53-005-28.1.2 k</t>
  </si>
  <si>
    <t xml:space="preserve">Szennyvíz kezelő kis létesítmény: UNT 5000  oldótartály  Epurbloc  3000 REHC D 400  magasító REHR 750 magasító  SL RR   osztó akna    SL RBOU  levegőztető akna  D 110  PVC réselt dréncső    120 fm   Huzatnövelő fej      1 db     D 110 KG PVC cső    60 fm  D 110 KA PVC cső   20 fm  PVC tó fólia  80 m2  D 160 KG PVC cső  10  fm     16/32 mosott osztályozott kő    24 m3    KG csőszakaszok építése     60 fm         5+3 m3 tartályok telepítése </t>
  </si>
  <si>
    <t>Kerítéskapu elhelyezése kétszárnyú kivitelben, 6,00 m szabad nyílásméretig  kétszárnyú kapu szabad nyílás: 6,0 m-ig utólagosan tűzihorganyzott ST16/ háló 5000-6000x1500-2000 mm névleges méret, Cikkszám: 6K080404151800004</t>
  </si>
  <si>
    <t>Kerítéskapu elhelyezése sínenfutó kivitelben, 6,00 m szabad nyílásméretig  könnyű típusú úszókapu szabad nyílás: 6,0 m-ig utólagosan tűzihorganyzott pálcás 5000-6000x1500-2000 mm névleges méret</t>
  </si>
  <si>
    <t>Tekercses kerítés szerelése előre elhelyezett oszlopokra, hagyományos drótfonatos kerítésből, (a felerősítő elemek külön tételben kiírva), 1,51-2,00 m kerítés magasság között horganyzott kerítésfonat, huzalvastagság: 2,0 mm, egy sor tüzi horganyzott tüskés huzallal</t>
  </si>
  <si>
    <t xml:space="preserve">40x40 mm, magasság: 1.80 m, </t>
  </si>
  <si>
    <t xml:space="preserve">hozzászerelt tükörrel  LED 40W, IP65, ledes utcai lámpatest, </t>
  </si>
  <si>
    <t>Vízmérők elhelyezése, hitelesítve, kombinált vízmérők elhelyezése, karimás kötéssel csatlakoztatva, ellenkarimák nélkül, hidegvízre, DN 100 DN100/20 Qn=60 m³/h 360 mm kombinált szárnykerekes vízmérő hidegvízhez (30°C), OMH hitelesítéssel,</t>
  </si>
  <si>
    <t>Növények szabadföldi telepítése gödör- vagy árokásás nélkül (külön tételben 91-001-2; 91-001-3), lombhullató fák, szoliterként, három karóval, földlabdás facsemetével, trágyázás nélkül , FL. 100/150 cm</t>
  </si>
  <si>
    <t xml:space="preserve">Növények szabadföldi telepítése gödör- vagy árokásás nélkül (külön tételben 91-001-2; 91-001-3), lombhullató fák, szoliterként, három karóval, földlabdás facsemetével, trágyázás nélkül </t>
  </si>
  <si>
    <t>Növények szabadföldi telepítése gödör- vagy árokásás nélkül (külön tételben 91-001-2; 91-001-3), cserjék, lombhullató fajokkal, szoliterként, konténeres cserjével, szervestrágyázással  FK. 40/ 60 cm</t>
  </si>
  <si>
    <t xml:space="preserve">Tervezői költségbecslés Gyógynövény-feldolgozás célú ipari park létrehozása Kajdacson”                             tárgyú    [TOP-1.1.1-15-TL1-2016-00008] azonosítószámú projektjéhez kapcsolodóan.                                                                         </t>
  </si>
  <si>
    <t>Egyrétegű út- és térburkolat készítése, keresztvasalás és hézagkészítés nélkül, 450 mm vastagságig, védőbevonatos utókezelés nélkül, egyenes vagy íves kivitelben, egyoldali eséssel, csúszózsalus betonfiniserrel, 3,51-9,00  m sávszélesség között Beton</t>
  </si>
  <si>
    <t>64-002-11.1.3-0820130</t>
  </si>
  <si>
    <t>Komplett napelemes (fotovoltaikus) rendszerek telepítése, villamos hálózatra kapcsolása, mono vagy polikristályos napelemes rendszer, földi tartószerkezetre telepítve kompletten, 275W rendszer egységből építve, 5,01 - 50,0 kWp teljesítmény között Tiszta</t>
  </si>
  <si>
    <t>Energiák 275W  napelemes rendszer földi tartószerkezeten, kompletten, (5,1-50kWp közötti teljesítmény építéshez), mely tartalmaz napelemmodult földi tartószerkezeten, hálózati invertert, szolár kábelszettet és megfelelő</t>
  </si>
  <si>
    <t>Előregyártott vasbeton kerítés vagy kapuoszlop elhelyezése  a szükséges földmunkával együtt, kézi erővel, földbe állítva, 0,2 t/db tömegig  Vasbeton kerítésoszlop, K22c, 300×10×12 cm méret, Cikkszám: 3133</t>
  </si>
  <si>
    <t>Acéllemez elosztószekrény elhelyezése, szerelőlappal,IP 43-65 védettséggel, bekötés és áramköri elemek nélkül, 800-1200 mm magasság között  IP66 elosztószekrény szerelőlappal 1200x800x300, (Kat.szám:036943)</t>
  </si>
  <si>
    <t>53-001-031.5.2.1-0136206</t>
  </si>
  <si>
    <t xml:space="preserve">Közmű csatornaépítés
Csatornaépítés
Egyoldalon tokos műanyag csatornacső beépítése földárokba,gumigyűrűs kötéssel, csőidomok nélkül,
6,00 m hosszú csövekből,
külső csőátmérő: 250 mm felett,
külső csőátmérő: 315 mm
KGEM PVC SN4 habosított, egyoldalon tokos műanyag csatornacső, DN 300, hossz.: 6m
</t>
  </si>
  <si>
    <t xml:space="preserve">Közmű csatornaépítés
Csatornaépítés
Műanyag, tokos csatornacső idom beépítése földárokba, gumigyűrűs kötéssel,
külső csőátmérő: 250 mm felett,
külső csőátmérő: 315 mm
PIPELIFE PVC-U csatorna ágidom ragasztott kivitel 315 mm/315 mm x 90°, KGEA315/315X90R
</t>
  </si>
  <si>
    <t>53-001-032.2.1-0234249</t>
  </si>
  <si>
    <t xml:space="preserve">Közmű csatornaépítés
Aknaépítés előregyártott elemekből
Négyzet alaprajzú víznyelő akna építése,cementhabarcs illesztéssel,
30x30 cm belméretű elemekből,
</t>
  </si>
  <si>
    <t>53-005-021.2.4-0646436</t>
  </si>
  <si>
    <t>91-003-k</t>
  </si>
  <si>
    <t xml:space="preserve">Gyepesítés, előkészített talajon magvetéssel, géppel szórva, vízszintes területen, trágyázás nélkül  fűmagkeverék, 40-50 dkg/10 m2 </t>
  </si>
  <si>
    <t>egys</t>
  </si>
  <si>
    <t>Gyógynövény bemutató kert és tanösvény építése 7 állomással</t>
  </si>
  <si>
    <t>53-006- k</t>
  </si>
  <si>
    <t>Tüzi víz tározó kiépítése 90 m3 víz befogadó képességgel, 2mm hegesztett pvc tófólia szigeteléssel, kaviccsal szórt part kiképzéssel.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</si>
</sst>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1" fillId="0" borderId="0" xfId="0" applyFont="1" applyBorder="1" applyAlignment="1">
      <alignment vertical="top" wrapText="1"/>
    </xf>
    <xf numFmtId="49" fontId="40" fillId="0" borderId="0" xfId="0" applyNumberFormat="1" applyFont="1" applyAlignment="1">
      <alignment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0" fontId="42" fillId="0" borderId="11" xfId="0" applyNumberFormat="1" applyFont="1" applyBorder="1" applyAlignment="1">
      <alignment vertical="top"/>
    </xf>
    <xf numFmtId="0" fontId="42" fillId="0" borderId="0" xfId="0" applyFont="1" applyAlignment="1">
      <alignment horizontal="left" vertical="top"/>
    </xf>
    <xf numFmtId="165" fontId="43" fillId="0" borderId="10" xfId="40" applyNumberFormat="1" applyFont="1" applyBorder="1" applyAlignment="1">
      <alignment horizontal="right" vertical="top" wrapText="1"/>
    </xf>
    <xf numFmtId="165" fontId="42" fillId="0" borderId="0" xfId="40" applyNumberFormat="1" applyFont="1" applyAlignment="1">
      <alignment vertical="top" wrapText="1"/>
    </xf>
    <xf numFmtId="165" fontId="43" fillId="0" borderId="10" xfId="40" applyNumberFormat="1" applyFont="1" applyBorder="1" applyAlignment="1">
      <alignment vertical="top" wrapText="1"/>
    </xf>
    <xf numFmtId="165" fontId="42" fillId="0" borderId="0" xfId="40" applyNumberFormat="1" applyFont="1" applyAlignment="1">
      <alignment vertical="top"/>
    </xf>
    <xf numFmtId="165" fontId="42" fillId="0" borderId="11" xfId="40" applyNumberFormat="1" applyFont="1" applyBorder="1" applyAlignment="1">
      <alignment horizontal="right" vertical="top"/>
    </xf>
    <xf numFmtId="165" fontId="42" fillId="0" borderId="11" xfId="40" applyNumberFormat="1" applyFont="1" applyBorder="1" applyAlignment="1">
      <alignment vertical="top"/>
    </xf>
    <xf numFmtId="0" fontId="40" fillId="0" borderId="0" xfId="0" applyNumberFormat="1" applyFont="1" applyAlignment="1">
      <alignment vertical="top" wrapText="1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165" fontId="42" fillId="0" borderId="12" xfId="40" applyNumberFormat="1" applyFont="1" applyBorder="1" applyAlignment="1">
      <alignment horizontal="center" vertical="top"/>
    </xf>
    <xf numFmtId="165" fontId="42" fillId="0" borderId="11" xfId="40" applyNumberFormat="1" applyFont="1" applyBorder="1" applyAlignment="1">
      <alignment horizontal="center" vertical="top"/>
    </xf>
    <xf numFmtId="165" fontId="42" fillId="0" borderId="10" xfId="40" applyNumberFormat="1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115" zoomScaleSheetLayoutView="115" zoomScalePageLayoutView="0" workbookViewId="0" topLeftCell="A22">
      <selection activeCell="A17" sqref="A17"/>
    </sheetView>
  </sheetViews>
  <sheetFormatPr defaultColWidth="9.140625" defaultRowHeight="15"/>
  <cols>
    <col min="1" max="1" width="36.421875" style="10" customWidth="1"/>
    <col min="2" max="2" width="9.7109375" style="10" customWidth="1"/>
    <col min="3" max="3" width="16.421875" style="21" customWidth="1"/>
    <col min="4" max="4" width="16.7109375" style="21" customWidth="1"/>
    <col min="5" max="16384" width="9.140625" style="10" customWidth="1"/>
  </cols>
  <sheetData>
    <row r="1" spans="1:4" s="13" customFormat="1" ht="15.75">
      <c r="A1" s="38"/>
      <c r="B1" s="38"/>
      <c r="C1" s="38"/>
      <c r="D1" s="38"/>
    </row>
    <row r="2" spans="1:4" ht="15.75">
      <c r="A2" s="31"/>
      <c r="B2" s="31"/>
      <c r="C2" s="31"/>
      <c r="D2" s="31"/>
    </row>
    <row r="3" spans="1:4" ht="15.75">
      <c r="A3" s="31"/>
      <c r="B3" s="31"/>
      <c r="C3" s="31"/>
      <c r="D3" s="31"/>
    </row>
    <row r="4" spans="1:4" ht="15.75">
      <c r="A4" s="31"/>
      <c r="B4" s="31"/>
      <c r="C4" s="31"/>
      <c r="D4" s="31"/>
    </row>
    <row r="5" spans="1:4" ht="15.75">
      <c r="A5" s="31"/>
      <c r="B5" s="31"/>
      <c r="C5" s="31"/>
      <c r="D5" s="31"/>
    </row>
    <row r="6" spans="1:4" ht="15.75">
      <c r="A6" s="31"/>
      <c r="B6" s="31"/>
      <c r="C6" s="31"/>
      <c r="D6" s="31"/>
    </row>
    <row r="7" spans="1:4" ht="15.75">
      <c r="A7" s="31"/>
      <c r="B7" s="31"/>
      <c r="C7" s="31"/>
      <c r="D7" s="31"/>
    </row>
    <row r="9" spans="1:3" ht="15.75">
      <c r="A9" s="14" t="s">
        <v>127</v>
      </c>
      <c r="B9" s="14"/>
      <c r="C9" s="21" t="s">
        <v>128</v>
      </c>
    </row>
    <row r="10" spans="1:3" ht="15.75">
      <c r="A10" s="14" t="s">
        <v>143</v>
      </c>
      <c r="B10" s="14"/>
      <c r="C10" s="21" t="s">
        <v>128</v>
      </c>
    </row>
    <row r="11" spans="1:2" ht="15.75">
      <c r="A11" s="14" t="s">
        <v>129</v>
      </c>
      <c r="B11" s="14"/>
    </row>
    <row r="12" spans="1:2" ht="15.75">
      <c r="A12" s="14" t="s">
        <v>144</v>
      </c>
      <c r="B12" s="14"/>
    </row>
    <row r="13" spans="1:2" ht="15.75">
      <c r="A13" s="14" t="s">
        <v>128</v>
      </c>
      <c r="B13" s="14"/>
    </row>
    <row r="14" spans="1:2" ht="15.75">
      <c r="A14" s="14" t="s">
        <v>128</v>
      </c>
      <c r="B14" s="14"/>
    </row>
    <row r="15" spans="1:2" ht="15.75">
      <c r="A15" s="14" t="s">
        <v>130</v>
      </c>
      <c r="B15" s="14"/>
    </row>
    <row r="16" spans="1:4" ht="48.75" customHeight="1">
      <c r="A16" s="37" t="s">
        <v>158</v>
      </c>
      <c r="B16" s="37"/>
      <c r="C16" s="37"/>
      <c r="D16" s="37"/>
    </row>
    <row r="17" ht="15.75">
      <c r="A17" s="10" t="s">
        <v>131</v>
      </c>
    </row>
    <row r="18" ht="15.75">
      <c r="A18" s="10" t="s">
        <v>131</v>
      </c>
    </row>
    <row r="19" ht="15.75">
      <c r="A19" s="10" t="s">
        <v>132</v>
      </c>
    </row>
    <row r="20" ht="15.75">
      <c r="A20" s="10" t="s">
        <v>131</v>
      </c>
    </row>
    <row r="22" spans="1:4" ht="15.75">
      <c r="A22" s="32" t="s">
        <v>133</v>
      </c>
      <c r="B22" s="32"/>
      <c r="C22" s="32"/>
      <c r="D22" s="32"/>
    </row>
    <row r="23" spans="1:4" ht="15.75">
      <c r="A23" s="15" t="s">
        <v>134</v>
      </c>
      <c r="B23" s="15"/>
      <c r="C23" s="22" t="s">
        <v>135</v>
      </c>
      <c r="D23" s="22" t="s">
        <v>136</v>
      </c>
    </row>
    <row r="24" spans="1:4" ht="15.75">
      <c r="A24" s="15" t="s">
        <v>137</v>
      </c>
      <c r="B24" s="15"/>
      <c r="C24" s="23">
        <f>ROUND(SUM(Összesítő!B2:B15),0)</f>
        <v>0</v>
      </c>
      <c r="D24" s="23">
        <f>ROUND(SUM(Összesítő!C2:C15),0)</f>
        <v>0</v>
      </c>
    </row>
    <row r="25" spans="1:4" ht="15.75">
      <c r="A25" s="15" t="s">
        <v>138</v>
      </c>
      <c r="B25" s="15"/>
      <c r="C25" s="23">
        <f>ROUND(C24,0)</f>
        <v>0</v>
      </c>
      <c r="D25" s="23">
        <f>ROUND(D24,0)</f>
        <v>0</v>
      </c>
    </row>
    <row r="26" spans="1:4" ht="15.75">
      <c r="A26" s="10" t="s">
        <v>139</v>
      </c>
      <c r="C26" s="33">
        <f>ROUND(C25+D25,0)</f>
        <v>0</v>
      </c>
      <c r="D26" s="33"/>
    </row>
    <row r="27" spans="1:4" ht="15.75">
      <c r="A27" s="15" t="s">
        <v>140</v>
      </c>
      <c r="B27" s="16">
        <v>0.27</v>
      </c>
      <c r="C27" s="34">
        <f>ROUND(C26*B27,0)</f>
        <v>0</v>
      </c>
      <c r="D27" s="34"/>
    </row>
    <row r="28" spans="1:4" ht="15.75">
      <c r="A28" s="15" t="s">
        <v>141</v>
      </c>
      <c r="B28" s="15"/>
      <c r="C28" s="35">
        <f>ROUND(C26+C27,0)</f>
        <v>0</v>
      </c>
      <c r="D28" s="35"/>
    </row>
    <row r="32" spans="2:3" ht="15.75">
      <c r="B32" s="36" t="s">
        <v>142</v>
      </c>
      <c r="C32" s="36"/>
    </row>
    <row r="34" ht="15.75">
      <c r="A34" s="17"/>
    </row>
    <row r="35" ht="15.75">
      <c r="A35" s="17"/>
    </row>
    <row r="36" ht="15.75">
      <c r="A36" s="17"/>
    </row>
  </sheetData>
  <sheetProtection/>
  <mergeCells count="13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  <mergeCell ref="A16:D16"/>
  </mergeCells>
  <printOptions/>
  <pageMargins left="1" right="1" top="1" bottom="1" header="0.4166666666666667" footer="0.4166666666666667"/>
  <pageSetup firstPageNumber="1" useFirstPageNumber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30" zoomScaleSheetLayoutView="130" zoomScalePageLayoutView="0" workbookViewId="0" topLeftCell="A1">
      <selection activeCell="F2" sqref="F2:G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00.5" customHeight="1">
      <c r="A2" s="7">
        <v>1</v>
      </c>
      <c r="B2" s="1" t="s">
        <v>160</v>
      </c>
      <c r="C2" s="1" t="s">
        <v>159</v>
      </c>
      <c r="D2" s="5">
        <v>288</v>
      </c>
      <c r="E2" s="1" t="s">
        <v>44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83</v>
      </c>
      <c r="C4" s="1" t="s">
        <v>84</v>
      </c>
      <c r="D4" s="5">
        <v>1100</v>
      </c>
      <c r="E4" s="1" t="s">
        <v>51</v>
      </c>
      <c r="H4" s="5">
        <f>ROUND(D4*F4,0)</f>
        <v>0</v>
      </c>
      <c r="I4" s="5">
        <f>ROUND(D4*G4,0)</f>
        <v>0</v>
      </c>
    </row>
    <row r="6" spans="1:9" ht="12.75">
      <c r="A6" s="7">
        <v>3</v>
      </c>
      <c r="B6" s="1" t="s">
        <v>85</v>
      </c>
      <c r="C6" s="1" t="s">
        <v>86</v>
      </c>
      <c r="D6" s="5">
        <v>1100</v>
      </c>
      <c r="E6" s="1" t="s">
        <v>51</v>
      </c>
      <c r="H6" s="5">
        <f>ROUND(D6*F6,0)</f>
        <v>0</v>
      </c>
      <c r="I6" s="5">
        <f>ROUND(D6*G6,0)</f>
        <v>0</v>
      </c>
    </row>
    <row r="8" spans="1:9" ht="12.75">
      <c r="A8" s="7">
        <v>4</v>
      </c>
      <c r="B8" s="1" t="s">
        <v>87</v>
      </c>
      <c r="C8" s="1" t="s">
        <v>88</v>
      </c>
      <c r="D8" s="5">
        <v>1100</v>
      </c>
      <c r="E8" s="1" t="s">
        <v>51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36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Betonpálya-burkolat készítése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145" zoomScaleSheetLayoutView="145" zoomScalePageLayoutView="0" workbookViewId="0" topLeftCell="A1">
      <selection activeCell="F2" sqref="F2:G4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90</v>
      </c>
      <c r="C2" s="1" t="s">
        <v>91</v>
      </c>
      <c r="D2" s="5">
        <v>6</v>
      </c>
      <c r="E2" s="1" t="s">
        <v>13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92</v>
      </c>
      <c r="C4" s="1" t="s">
        <v>93</v>
      </c>
      <c r="D4" s="5">
        <v>6</v>
      </c>
      <c r="E4" s="1" t="s">
        <v>13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36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Útpályatartozékok készítése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zoomScalePageLayoutView="0" workbookViewId="0" topLeftCell="A1">
      <selection activeCell="F2" sqref="F2:G9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95</v>
      </c>
      <c r="C2" s="9" t="s">
        <v>96</v>
      </c>
      <c r="D2" s="5">
        <v>1350</v>
      </c>
      <c r="E2" s="1" t="s">
        <v>19</v>
      </c>
      <c r="H2" s="5">
        <f>ROUND(D2*F2,0)</f>
        <v>0</v>
      </c>
      <c r="I2" s="5">
        <f>ROUND(D2*G2,0)</f>
        <v>0</v>
      </c>
    </row>
    <row r="3" ht="38.25">
      <c r="C3" s="9" t="s">
        <v>97</v>
      </c>
    </row>
    <row r="5" spans="1:9" ht="76.5">
      <c r="A5" s="7">
        <v>2</v>
      </c>
      <c r="B5" s="1" t="s">
        <v>98</v>
      </c>
      <c r="C5" s="1" t="s">
        <v>99</v>
      </c>
      <c r="D5" s="5">
        <v>165</v>
      </c>
      <c r="E5" s="1" t="s">
        <v>19</v>
      </c>
      <c r="H5" s="5">
        <f>ROUND(D5*F5,0)</f>
        <v>0</v>
      </c>
      <c r="I5" s="5">
        <f>ROUND(D5*G5,0)</f>
        <v>0</v>
      </c>
    </row>
    <row r="7" spans="1:9" ht="76.5">
      <c r="A7" s="7">
        <v>3</v>
      </c>
      <c r="B7" s="1" t="s">
        <v>100</v>
      </c>
      <c r="C7" s="1" t="s">
        <v>164</v>
      </c>
      <c r="D7" s="5">
        <v>2</v>
      </c>
      <c r="E7" s="1" t="s">
        <v>13</v>
      </c>
      <c r="H7" s="5">
        <f>ROUND(D7*F7,0)</f>
        <v>0</v>
      </c>
      <c r="I7" s="5">
        <f>ROUND(D7*G7,0)</f>
        <v>0</v>
      </c>
    </row>
    <row r="9" spans="1:9" ht="89.25">
      <c r="A9" s="7">
        <v>4</v>
      </c>
      <c r="B9" s="1" t="s">
        <v>101</v>
      </c>
      <c r="C9" s="9" t="s">
        <v>102</v>
      </c>
      <c r="D9" s="5">
        <v>9</v>
      </c>
      <c r="E9" s="1" t="s">
        <v>13</v>
      </c>
      <c r="H9" s="5">
        <f>ROUND(D9*F9,0)</f>
        <v>0</v>
      </c>
      <c r="I9" s="5">
        <f>ROUND(D9*G9,0)</f>
        <v>0</v>
      </c>
    </row>
    <row r="10" ht="25.5">
      <c r="C10" s="9" t="s">
        <v>153</v>
      </c>
    </row>
    <row r="12" spans="1:9" s="8" customFormat="1" ht="12.75">
      <c r="A12" s="6"/>
      <c r="B12" s="2"/>
      <c r="C12" s="2" t="s">
        <v>36</v>
      </c>
      <c r="D12" s="4"/>
      <c r="E12" s="2"/>
      <c r="F12" s="4"/>
      <c r="G12" s="4"/>
      <c r="H12" s="4">
        <f>ROUND(SUM(H2:H11),0)</f>
        <v>0</v>
      </c>
      <c r="I12" s="4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Elektromosenergia-ellátás, villanyszerelés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30" zoomScaleSheetLayoutView="130" zoomScalePageLayoutView="0" workbookViewId="0" topLeftCell="A1">
      <selection activeCell="F2" sqref="F2: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104</v>
      </c>
      <c r="C2" s="1" t="s">
        <v>105</v>
      </c>
      <c r="D2" s="5">
        <v>10</v>
      </c>
      <c r="E2" s="1" t="s">
        <v>13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106</v>
      </c>
      <c r="C4" s="1" t="s">
        <v>107</v>
      </c>
      <c r="D4" s="5">
        <v>10</v>
      </c>
      <c r="E4" s="1" t="s">
        <v>13</v>
      </c>
      <c r="H4" s="5">
        <f>ROUND(D4*F4,0)</f>
        <v>0</v>
      </c>
      <c r="I4" s="5">
        <f>ROUND(D4*G4,0)</f>
        <v>0</v>
      </c>
    </row>
    <row r="6" spans="1:9" ht="25.5">
      <c r="A6" s="7">
        <v>3</v>
      </c>
      <c r="B6" s="1" t="s">
        <v>108</v>
      </c>
      <c r="C6" s="1" t="s">
        <v>109</v>
      </c>
      <c r="D6" s="5">
        <v>1</v>
      </c>
      <c r="E6" s="1" t="s">
        <v>13</v>
      </c>
      <c r="H6" s="5">
        <f>ROUND(D6*F6,0)</f>
        <v>0</v>
      </c>
      <c r="I6" s="5">
        <f>ROUND(D6*G6,0)</f>
        <v>0</v>
      </c>
    </row>
    <row r="8" spans="1:9" s="8" customFormat="1" ht="12.75">
      <c r="A8" s="6"/>
      <c r="B8" s="2"/>
      <c r="C8" s="2" t="s">
        <v>36</v>
      </c>
      <c r="D8" s="4"/>
      <c r="E8" s="2"/>
      <c r="F8" s="4"/>
      <c r="G8" s="4"/>
      <c r="H8" s="4">
        <f>ROUND(SUM(H2:H7),0)</f>
        <v>0</v>
      </c>
      <c r="I8" s="4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Épületautomatika, -felügyelet (gyengeáram)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130" zoomScaleSheetLayoutView="130" zoomScalePageLayoutView="0" workbookViewId="0" topLeftCell="A1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111</v>
      </c>
      <c r="C2" s="9" t="s">
        <v>161</v>
      </c>
      <c r="D2" s="5">
        <v>110</v>
      </c>
      <c r="E2" s="1" t="s">
        <v>13</v>
      </c>
      <c r="H2" s="5">
        <f>ROUND(D2*F2,0)</f>
        <v>0</v>
      </c>
      <c r="I2" s="5">
        <f>ROUND(D2*G2,0)</f>
        <v>0</v>
      </c>
    </row>
    <row r="3" ht="97.5" customHeight="1">
      <c r="C3" s="9" t="s">
        <v>162</v>
      </c>
    </row>
    <row r="4" ht="51">
      <c r="C4" s="9" t="s">
        <v>112</v>
      </c>
    </row>
    <row r="6" spans="1:9" s="8" customFormat="1" ht="12.75">
      <c r="A6" s="6"/>
      <c r="B6" s="2"/>
      <c r="C6" s="2" t="s">
        <v>36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Megújuló energiahasznosító berendezések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130" zoomScaleSheetLayoutView="130" zoomScalePageLayoutView="0" workbookViewId="0" topLeftCell="A1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89.25">
      <c r="A2" s="7">
        <v>1</v>
      </c>
      <c r="B2" s="1" t="s">
        <v>114</v>
      </c>
      <c r="C2" s="9" t="s">
        <v>154</v>
      </c>
      <c r="D2" s="5">
        <v>1</v>
      </c>
      <c r="E2" s="1" t="s">
        <v>13</v>
      </c>
      <c r="H2" s="5">
        <f>ROUND(D2*F2,0)</f>
        <v>0</v>
      </c>
      <c r="I2" s="5">
        <f>ROUND(D2*G2,0)</f>
        <v>0</v>
      </c>
    </row>
    <row r="3" ht="25.5">
      <c r="C3" s="9" t="s">
        <v>115</v>
      </c>
    </row>
    <row r="5" spans="1:9" s="8" customFormat="1" ht="12.75">
      <c r="A5" s="6"/>
      <c r="B5" s="2"/>
      <c r="C5" s="2" t="s">
        <v>36</v>
      </c>
      <c r="D5" s="4"/>
      <c r="E5" s="2"/>
      <c r="F5" s="4"/>
      <c r="G5" s="4"/>
      <c r="H5" s="4">
        <f>ROUND(SUM(H2:H4),0)</f>
        <v>0</v>
      </c>
      <c r="I5" s="4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Épületgépészeti szerelvények és berendezések szerelése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SheetLayoutView="100" zoomScalePageLayoutView="0" workbookViewId="0" topLeftCell="A1">
      <selection activeCell="F2" sqref="F2:G1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117</v>
      </c>
      <c r="C2" s="1" t="s">
        <v>155</v>
      </c>
      <c r="D2" s="5">
        <v>10</v>
      </c>
      <c r="E2" s="1" t="s">
        <v>13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118</v>
      </c>
      <c r="C4" s="9" t="s">
        <v>156</v>
      </c>
      <c r="D4" s="5">
        <v>14</v>
      </c>
      <c r="E4" s="1" t="s">
        <v>13</v>
      </c>
      <c r="H4" s="5">
        <f>ROUND(D4*F4,0)</f>
        <v>0</v>
      </c>
      <c r="I4" s="5">
        <f>ROUND(D4*G4,0)</f>
        <v>0</v>
      </c>
    </row>
    <row r="5" ht="12.75">
      <c r="C5" s="9" t="s">
        <v>119</v>
      </c>
    </row>
    <row r="7" spans="1:9" ht="76.5">
      <c r="A7" s="7">
        <v>3</v>
      </c>
      <c r="B7" s="1" t="s">
        <v>120</v>
      </c>
      <c r="C7" s="1" t="s">
        <v>157</v>
      </c>
      <c r="D7" s="5">
        <v>15</v>
      </c>
      <c r="E7" s="1" t="s">
        <v>13</v>
      </c>
      <c r="H7" s="5">
        <f>ROUND(D7*F7,0)</f>
        <v>0</v>
      </c>
      <c r="I7" s="5">
        <f>ROUND(D7*G7,0)</f>
        <v>0</v>
      </c>
    </row>
    <row r="9" spans="1:9" ht="25.5">
      <c r="A9" s="7">
        <v>4</v>
      </c>
      <c r="B9" s="1" t="s">
        <v>121</v>
      </c>
      <c r="C9" s="1" t="s">
        <v>123</v>
      </c>
      <c r="D9" s="5">
        <v>2400</v>
      </c>
      <c r="E9" s="1" t="s">
        <v>122</v>
      </c>
      <c r="H9" s="5">
        <f>ROUND(D9*F9,0)</f>
        <v>0</v>
      </c>
      <c r="I9" s="5">
        <f>ROUND(D9*G9,0)</f>
        <v>0</v>
      </c>
    </row>
    <row r="11" spans="1:9" ht="51">
      <c r="A11" s="7">
        <v>5</v>
      </c>
      <c r="B11" s="1" t="s">
        <v>124</v>
      </c>
      <c r="C11" s="1" t="s">
        <v>172</v>
      </c>
      <c r="D11" s="5">
        <v>2400</v>
      </c>
      <c r="E11" s="1" t="s">
        <v>122</v>
      </c>
      <c r="H11" s="5">
        <f>ROUND(D11*F11,0)</f>
        <v>0</v>
      </c>
      <c r="I11" s="5">
        <f>ROUND(D11*G11,0)</f>
        <v>0</v>
      </c>
    </row>
    <row r="13" spans="1:9" ht="25.5">
      <c r="A13" s="7">
        <v>6</v>
      </c>
      <c r="B13" s="1" t="s">
        <v>171</v>
      </c>
      <c r="C13" s="29" t="s">
        <v>174</v>
      </c>
      <c r="D13" s="5">
        <v>1</v>
      </c>
      <c r="E13" s="1" t="s">
        <v>173</v>
      </c>
      <c r="H13" s="5">
        <f>ROUND(D13*F13,0)</f>
        <v>0</v>
      </c>
      <c r="I13" s="5">
        <f>ROUND(D13*G13,0)</f>
        <v>0</v>
      </c>
    </row>
    <row r="15" spans="1:9" s="8" customFormat="1" ht="12.75">
      <c r="A15" s="6"/>
      <c r="B15" s="2"/>
      <c r="C15" s="2" t="s">
        <v>36</v>
      </c>
      <c r="D15" s="4"/>
      <c r="E15" s="2"/>
      <c r="F15" s="4"/>
      <c r="G15" s="4"/>
      <c r="H15" s="4">
        <f>ROUND(SUM(H2:H14),0)</f>
        <v>0</v>
      </c>
      <c r="I15" s="4">
        <f>ROUND(SUM(I2:I14),0)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Kert- és parképítési munka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115" zoomScaleSheetLayoutView="115" zoomScalePageLayoutView="0" workbookViewId="0" topLeftCell="A1">
      <selection activeCell="C21" sqref="C21"/>
    </sheetView>
  </sheetViews>
  <sheetFormatPr defaultColWidth="9.140625" defaultRowHeight="15"/>
  <cols>
    <col min="1" max="1" width="36.421875" style="11" customWidth="1"/>
    <col min="2" max="3" width="20.7109375" style="19" customWidth="1"/>
    <col min="4" max="16384" width="9.140625" style="11" customWidth="1"/>
  </cols>
  <sheetData>
    <row r="1" spans="1:3" s="12" customFormat="1" ht="15.75">
      <c r="A1" s="12" t="s">
        <v>0</v>
      </c>
      <c r="B1" s="18" t="s">
        <v>1</v>
      </c>
      <c r="C1" s="18" t="s">
        <v>2</v>
      </c>
    </row>
    <row r="2" spans="1:3" ht="15.75">
      <c r="A2" s="11" t="s">
        <v>37</v>
      </c>
      <c r="B2" s="19">
        <f>'Felvonulási létesítmények'!H22</f>
        <v>0</v>
      </c>
      <c r="C2" s="19">
        <f>'Felvonulási létesítmények'!I22</f>
        <v>0</v>
      </c>
    </row>
    <row r="3" spans="1:3" ht="15.75">
      <c r="A3" s="11" t="s">
        <v>61</v>
      </c>
      <c r="B3" s="19">
        <f>'Irtás, föld- és sziklamunka'!H24</f>
        <v>0</v>
      </c>
      <c r="C3" s="19">
        <f>'Irtás, föld- és sziklamunka'!I24</f>
        <v>0</v>
      </c>
    </row>
    <row r="4" spans="1:3" ht="31.5">
      <c r="A4" s="11" t="s">
        <v>63</v>
      </c>
      <c r="B4" s="19">
        <f>'Előregyártott épületszerkezeti '!H4</f>
        <v>0</v>
      </c>
      <c r="C4" s="19">
        <f>'Előregyártott épületszerkezeti '!I4</f>
        <v>0</v>
      </c>
    </row>
    <row r="5" spans="1:3" ht="31.5">
      <c r="A5" s="11" t="s">
        <v>67</v>
      </c>
      <c r="B5" s="19">
        <f>'Fém nyílászáró és épületlakatos'!H9</f>
        <v>0</v>
      </c>
      <c r="C5" s="19">
        <f>'Fém nyílászáró és épületlakatos'!I9</f>
        <v>0</v>
      </c>
    </row>
    <row r="6" spans="1:3" ht="15.75">
      <c r="A6" s="11" t="s">
        <v>70</v>
      </c>
      <c r="B6" s="19">
        <f>'Közműcsatorna-építés'!H14</f>
        <v>0</v>
      </c>
      <c r="C6" s="19">
        <f>'Közműcsatorna-építés'!I14</f>
        <v>0</v>
      </c>
    </row>
    <row r="7" spans="1:3" ht="31.5">
      <c r="A7" s="11" t="s">
        <v>79</v>
      </c>
      <c r="B7" s="19">
        <f>'Közműcsővezetékek és -szerelvén'!H10</f>
        <v>0</v>
      </c>
      <c r="C7" s="19">
        <f>'Közműcsővezetékek és -szerelvén'!I10</f>
        <v>0</v>
      </c>
    </row>
    <row r="8" spans="1:3" ht="31.5">
      <c r="A8" s="11" t="s">
        <v>82</v>
      </c>
      <c r="B8" s="19">
        <f>'Útburkolatalap és makadámburkol'!H6</f>
        <v>0</v>
      </c>
      <c r="C8" s="19">
        <f>'Útburkolatalap és makadámburkol'!I6</f>
        <v>0</v>
      </c>
    </row>
    <row r="9" spans="1:3" ht="15.75">
      <c r="A9" s="11" t="s">
        <v>89</v>
      </c>
      <c r="B9" s="19">
        <f>'Betonpálya-burkolat készítése'!H10</f>
        <v>0</v>
      </c>
      <c r="C9" s="19">
        <f>'Betonpálya-burkolat készítése'!I10</f>
        <v>0</v>
      </c>
    </row>
    <row r="10" spans="1:3" ht="15.75">
      <c r="A10" s="11" t="s">
        <v>94</v>
      </c>
      <c r="B10" s="19">
        <f>'Útpályatartozékok készítése'!H6</f>
        <v>0</v>
      </c>
      <c r="C10" s="19">
        <f>'Útpályatartozékok készítése'!I6</f>
        <v>0</v>
      </c>
    </row>
    <row r="11" spans="1:3" ht="31.5">
      <c r="A11" s="11" t="s">
        <v>103</v>
      </c>
      <c r="B11" s="19">
        <f>'Elektromosenergia-ellátás, vill'!H12</f>
        <v>0</v>
      </c>
      <c r="C11" s="19">
        <f>'Elektromosenergia-ellátás, vill'!I12</f>
        <v>0</v>
      </c>
    </row>
    <row r="12" spans="1:3" ht="31.5">
      <c r="A12" s="11" t="s">
        <v>110</v>
      </c>
      <c r="B12" s="19">
        <f>'Épületautomatika, -felügyelet ('!H8</f>
        <v>0</v>
      </c>
      <c r="C12" s="19">
        <f>'Épületautomatika, -felügyelet ('!I8</f>
        <v>0</v>
      </c>
    </row>
    <row r="13" spans="1:3" ht="31.5">
      <c r="A13" s="11" t="s">
        <v>113</v>
      </c>
      <c r="B13" s="19">
        <f>'Megújuló energiahasznosító bere'!H6</f>
        <v>0</v>
      </c>
      <c r="C13" s="19">
        <f>'Megújuló energiahasznosító bere'!I6</f>
        <v>0</v>
      </c>
    </row>
    <row r="14" spans="1:3" ht="31.5">
      <c r="A14" s="11" t="s">
        <v>116</v>
      </c>
      <c r="B14" s="19">
        <f>'Épületgépészeti szerelvények és'!H5</f>
        <v>0</v>
      </c>
      <c r="C14" s="19">
        <f>'Épületgépészeti szerelvények és'!I5</f>
        <v>0</v>
      </c>
    </row>
    <row r="15" spans="1:3" ht="15.75">
      <c r="A15" s="11" t="s">
        <v>125</v>
      </c>
      <c r="B15" s="19">
        <f>'Kert- és parképítési munka'!H15</f>
        <v>0</v>
      </c>
      <c r="C15" s="19">
        <f>'Kert- és parképítési munka'!I15</f>
        <v>0</v>
      </c>
    </row>
    <row r="16" spans="1:3" s="12" customFormat="1" ht="15.75">
      <c r="A16" s="12" t="s">
        <v>126</v>
      </c>
      <c r="B16" s="20">
        <f>ROUND(SUM(B2:B15),0)</f>
        <v>0</v>
      </c>
      <c r="C16" s="20">
        <f>ROUND(SUM(C2:C15),0)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130" zoomScaleSheetLayoutView="130" zoomScalePageLayoutView="0" workbookViewId="0" topLeftCell="A10">
      <selection activeCell="F2" sqref="F2:G21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2.75">
      <c r="A2" s="7">
        <v>1</v>
      </c>
      <c r="B2" s="1" t="s">
        <v>12</v>
      </c>
      <c r="C2" s="1" t="s">
        <v>14</v>
      </c>
      <c r="D2" s="5">
        <v>1</v>
      </c>
      <c r="E2" s="1" t="s">
        <v>13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15</v>
      </c>
      <c r="C4" s="1" t="s">
        <v>17</v>
      </c>
      <c r="D4" s="5">
        <v>1</v>
      </c>
      <c r="E4" s="1" t="s">
        <v>16</v>
      </c>
      <c r="H4" s="5">
        <f>ROUND(D4*F4,0)</f>
        <v>0</v>
      </c>
      <c r="I4" s="5">
        <f>ROUND(D4*G4,0)</f>
        <v>0</v>
      </c>
    </row>
    <row r="6" spans="1:9" ht="38.25">
      <c r="A6" s="7">
        <v>3</v>
      </c>
      <c r="B6" s="1" t="s">
        <v>18</v>
      </c>
      <c r="C6" s="1" t="s">
        <v>20</v>
      </c>
      <c r="D6" s="5">
        <v>500</v>
      </c>
      <c r="E6" s="1" t="s">
        <v>19</v>
      </c>
      <c r="H6" s="5">
        <f>ROUND(D6*F6,0)</f>
        <v>0</v>
      </c>
      <c r="I6" s="5">
        <f>ROUND(D6*G6,0)</f>
        <v>0</v>
      </c>
    </row>
    <row r="8" spans="1:9" ht="38.25">
      <c r="A8" s="7">
        <v>4</v>
      </c>
      <c r="B8" s="1" t="s">
        <v>21</v>
      </c>
      <c r="C8" s="1" t="s">
        <v>23</v>
      </c>
      <c r="D8" s="5">
        <v>5</v>
      </c>
      <c r="E8" s="1" t="s">
        <v>22</v>
      </c>
      <c r="H8" s="5">
        <f>ROUND(D8*F8,0)</f>
        <v>0</v>
      </c>
      <c r="I8" s="5">
        <f>ROUND(D8*G8,0)</f>
        <v>0</v>
      </c>
    </row>
    <row r="10" spans="1:9" ht="38.25">
      <c r="A10" s="7">
        <v>5</v>
      </c>
      <c r="B10" s="1" t="s">
        <v>24</v>
      </c>
      <c r="C10" s="1" t="s">
        <v>25</v>
      </c>
      <c r="D10" s="5">
        <v>5</v>
      </c>
      <c r="E10" s="1" t="s">
        <v>22</v>
      </c>
      <c r="H10" s="5">
        <f>ROUND(D10*F10,0)</f>
        <v>0</v>
      </c>
      <c r="I10" s="5">
        <f>ROUND(D10*G10,0)</f>
        <v>0</v>
      </c>
    </row>
    <row r="12" spans="1:9" ht="25.5">
      <c r="A12" s="7">
        <v>6</v>
      </c>
      <c r="B12" s="1" t="s">
        <v>26</v>
      </c>
      <c r="C12" s="1" t="s">
        <v>27</v>
      </c>
      <c r="D12" s="5">
        <v>5</v>
      </c>
      <c r="E12" s="1" t="s">
        <v>13</v>
      </c>
      <c r="H12" s="5">
        <f>ROUND(D12*F12,0)</f>
        <v>0</v>
      </c>
      <c r="I12" s="5">
        <f>ROUND(D12*G12,0)</f>
        <v>0</v>
      </c>
    </row>
    <row r="14" spans="1:9" ht="38.25">
      <c r="A14" s="7">
        <v>7</v>
      </c>
      <c r="B14" s="1" t="s">
        <v>28</v>
      </c>
      <c r="C14" s="1" t="s">
        <v>29</v>
      </c>
      <c r="D14" s="5">
        <v>2</v>
      </c>
      <c r="E14" s="1" t="s">
        <v>13</v>
      </c>
      <c r="H14" s="5">
        <f>ROUND(D14*F14,0)</f>
        <v>0</v>
      </c>
      <c r="I14" s="5">
        <f>ROUND(D14*G14,0)</f>
        <v>0</v>
      </c>
    </row>
    <row r="16" spans="1:9" ht="38.25">
      <c r="A16" s="7">
        <v>8</v>
      </c>
      <c r="B16" s="1" t="s">
        <v>30</v>
      </c>
      <c r="C16" s="1" t="s">
        <v>31</v>
      </c>
      <c r="D16" s="5">
        <v>2</v>
      </c>
      <c r="E16" s="1" t="s">
        <v>13</v>
      </c>
      <c r="H16" s="5">
        <f>ROUND(D16*F16,0)</f>
        <v>0</v>
      </c>
      <c r="I16" s="5">
        <f>ROUND(D16*G16,0)</f>
        <v>0</v>
      </c>
    </row>
    <row r="18" spans="1:9" ht="38.25">
      <c r="A18" s="7">
        <v>9</v>
      </c>
      <c r="B18" s="1" t="s">
        <v>32</v>
      </c>
      <c r="C18" s="1" t="s">
        <v>33</v>
      </c>
      <c r="D18" s="5">
        <v>1</v>
      </c>
      <c r="E18" s="1" t="s">
        <v>13</v>
      </c>
      <c r="H18" s="5">
        <f>ROUND(D18*F18,0)</f>
        <v>0</v>
      </c>
      <c r="I18" s="5">
        <f>ROUND(D18*G18,0)</f>
        <v>0</v>
      </c>
    </row>
    <row r="20" spans="1:9" ht="51">
      <c r="A20" s="7">
        <v>10</v>
      </c>
      <c r="B20" s="1" t="s">
        <v>34</v>
      </c>
      <c r="C20" s="1" t="s">
        <v>35</v>
      </c>
      <c r="D20" s="5">
        <v>1</v>
      </c>
      <c r="E20" s="1" t="s">
        <v>13</v>
      </c>
      <c r="H20" s="5">
        <f>ROUND(D20*F20,0)</f>
        <v>0</v>
      </c>
      <c r="I20" s="5">
        <f>ROUND(D20*G20,0)</f>
        <v>0</v>
      </c>
    </row>
    <row r="22" spans="1:9" s="8" customFormat="1" ht="12.75">
      <c r="A22" s="6"/>
      <c r="B22" s="2"/>
      <c r="C22" s="2" t="s">
        <v>36</v>
      </c>
      <c r="D22" s="4"/>
      <c r="E22" s="2"/>
      <c r="F22" s="4"/>
      <c r="G22" s="4"/>
      <c r="H22" s="4">
        <f>ROUND(SUM(H2:H21),0)</f>
        <v>0</v>
      </c>
      <c r="I22" s="4">
        <f>ROUND(SUM(I2:I21),0)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115" zoomScaleSheetLayoutView="115" zoomScalePageLayoutView="0" workbookViewId="0" topLeftCell="A1">
      <selection activeCell="F2" sqref="F2:G2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38</v>
      </c>
      <c r="C2" s="1" t="s">
        <v>39</v>
      </c>
      <c r="D2" s="5">
        <v>598</v>
      </c>
      <c r="E2" s="1" t="s">
        <v>13</v>
      </c>
      <c r="H2" s="5">
        <f>ROUND(D2*F2,0)</f>
        <v>0</v>
      </c>
      <c r="I2" s="5">
        <f>ROUND(D2*G2,0)</f>
        <v>0</v>
      </c>
    </row>
    <row r="4" spans="1:9" ht="25.5">
      <c r="A4" s="7">
        <v>2</v>
      </c>
      <c r="B4" s="1" t="s">
        <v>40</v>
      </c>
      <c r="C4" s="1" t="s">
        <v>42</v>
      </c>
      <c r="D4" s="5">
        <v>242</v>
      </c>
      <c r="E4" s="1" t="s">
        <v>41</v>
      </c>
      <c r="H4" s="5">
        <f>ROUND(D4*F4,0)</f>
        <v>0</v>
      </c>
      <c r="I4" s="5">
        <f>ROUND(D4*G4,0)</f>
        <v>0</v>
      </c>
    </row>
    <row r="6" spans="1:9" ht="51">
      <c r="A6" s="7">
        <v>3</v>
      </c>
      <c r="B6" s="1" t="s">
        <v>43</v>
      </c>
      <c r="C6" s="1" t="s">
        <v>45</v>
      </c>
      <c r="D6" s="5">
        <v>2340</v>
      </c>
      <c r="E6" s="1" t="s">
        <v>44</v>
      </c>
      <c r="H6" s="5">
        <f>ROUND(D6*F6,0)</f>
        <v>0</v>
      </c>
      <c r="I6" s="5">
        <f>ROUND(D6*G6,0)</f>
        <v>0</v>
      </c>
    </row>
    <row r="8" spans="1:9" ht="51">
      <c r="A8" s="7">
        <v>4</v>
      </c>
      <c r="B8" s="1" t="s">
        <v>46</v>
      </c>
      <c r="C8" s="1" t="s">
        <v>47</v>
      </c>
      <c r="D8" s="5">
        <v>414</v>
      </c>
      <c r="E8" s="1" t="s">
        <v>13</v>
      </c>
      <c r="H8" s="5">
        <f>ROUND(D8*F8,0)</f>
        <v>0</v>
      </c>
      <c r="I8" s="5">
        <f>ROUND(D8*G8,0)</f>
        <v>0</v>
      </c>
    </row>
    <row r="10" spans="1:9" ht="63.75">
      <c r="A10" s="7">
        <v>5</v>
      </c>
      <c r="B10" s="1" t="s">
        <v>48</v>
      </c>
      <c r="C10" s="1" t="s">
        <v>49</v>
      </c>
      <c r="D10" s="5">
        <v>850</v>
      </c>
      <c r="E10" s="1" t="s">
        <v>44</v>
      </c>
      <c r="H10" s="5">
        <f>ROUND(D10*F10,0)</f>
        <v>0</v>
      </c>
      <c r="I10" s="5">
        <f>ROUND(D10*G10,0)</f>
        <v>0</v>
      </c>
    </row>
    <row r="12" spans="1:9" ht="38.25">
      <c r="A12" s="7">
        <v>6</v>
      </c>
      <c r="B12" s="1" t="s">
        <v>50</v>
      </c>
      <c r="C12" s="1" t="s">
        <v>52</v>
      </c>
      <c r="D12" s="5">
        <v>6600</v>
      </c>
      <c r="E12" s="1" t="s">
        <v>51</v>
      </c>
      <c r="H12" s="5">
        <f>ROUND(D12*F12,0)</f>
        <v>0</v>
      </c>
      <c r="I12" s="5">
        <f>ROUND(D12*G12,0)</f>
        <v>0</v>
      </c>
    </row>
    <row r="14" spans="1:9" ht="38.25">
      <c r="A14" s="7">
        <v>7</v>
      </c>
      <c r="B14" s="1" t="s">
        <v>53</v>
      </c>
      <c r="C14" s="1" t="s">
        <v>54</v>
      </c>
      <c r="D14" s="5">
        <v>86</v>
      </c>
      <c r="E14" s="1" t="s">
        <v>44</v>
      </c>
      <c r="H14" s="5">
        <f>ROUND(D14*F14,0)</f>
        <v>0</v>
      </c>
      <c r="I14" s="5">
        <f>ROUND(D14*G14,0)</f>
        <v>0</v>
      </c>
    </row>
    <row r="16" spans="1:9" ht="89.25">
      <c r="A16" s="7">
        <v>8</v>
      </c>
      <c r="B16" s="1" t="s">
        <v>55</v>
      </c>
      <c r="C16" s="1" t="s">
        <v>56</v>
      </c>
      <c r="D16" s="5">
        <v>6800</v>
      </c>
      <c r="E16" s="1" t="s">
        <v>44</v>
      </c>
      <c r="H16" s="5">
        <f>ROUND(D16*F16,0)</f>
        <v>0</v>
      </c>
      <c r="I16" s="5">
        <f>ROUND(D16*G16,0)</f>
        <v>0</v>
      </c>
    </row>
    <row r="18" spans="1:9" ht="76.5">
      <c r="A18" s="7">
        <v>9</v>
      </c>
      <c r="B18" s="1" t="s">
        <v>57</v>
      </c>
      <c r="C18" s="1" t="s">
        <v>58</v>
      </c>
      <c r="D18" s="5">
        <v>6800</v>
      </c>
      <c r="E18" s="1" t="s">
        <v>44</v>
      </c>
      <c r="H18" s="5">
        <f>ROUND(D18*F18,0)</f>
        <v>0</v>
      </c>
      <c r="I18" s="5">
        <f>ROUND(D18*G18,0)</f>
        <v>0</v>
      </c>
    </row>
    <row r="20" spans="1:9" ht="38.25">
      <c r="A20" s="7">
        <v>10</v>
      </c>
      <c r="B20" s="1" t="s">
        <v>145</v>
      </c>
      <c r="C20" s="9" t="s">
        <v>146</v>
      </c>
      <c r="D20" s="5">
        <v>6800</v>
      </c>
      <c r="E20" s="1" t="s">
        <v>44</v>
      </c>
      <c r="H20" s="5">
        <f>ROUND(D20*F20,0)</f>
        <v>0</v>
      </c>
      <c r="I20" s="5">
        <f>ROUND(D20*G20,0)</f>
        <v>0</v>
      </c>
    </row>
    <row r="21" ht="12.75">
      <c r="C21" s="9"/>
    </row>
    <row r="22" spans="1:9" ht="38.25">
      <c r="A22" s="7">
        <v>11</v>
      </c>
      <c r="B22" s="1" t="s">
        <v>59</v>
      </c>
      <c r="C22" s="1" t="s">
        <v>60</v>
      </c>
      <c r="D22" s="5">
        <v>7600</v>
      </c>
      <c r="E22" s="1" t="s">
        <v>44</v>
      </c>
      <c r="H22" s="5">
        <f>ROUND(D22*F22,0)</f>
        <v>0</v>
      </c>
      <c r="I22" s="5">
        <f>ROUND(D22*G22,0)</f>
        <v>0</v>
      </c>
    </row>
    <row r="24" spans="1:9" s="8" customFormat="1" ht="12.75">
      <c r="A24" s="6"/>
      <c r="B24" s="2"/>
      <c r="C24" s="2" t="s">
        <v>36</v>
      </c>
      <c r="D24" s="4"/>
      <c r="E24" s="2"/>
      <c r="F24" s="4"/>
      <c r="G24" s="4"/>
      <c r="H24" s="4">
        <f>ROUND(SUM(H2:H23),0)</f>
        <v>0</v>
      </c>
      <c r="I24" s="4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view="pageBreakPreview" zoomScale="115" zoomScaleSheetLayoutView="115" zoomScalePageLayoutView="0" workbookViewId="0" topLeftCell="A1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62</v>
      </c>
      <c r="C2" s="1" t="s">
        <v>163</v>
      </c>
      <c r="D2" s="5">
        <v>414</v>
      </c>
      <c r="E2" s="1" t="s">
        <v>13</v>
      </c>
      <c r="H2" s="5">
        <f>ROUND(D2*F2,0)</f>
        <v>0</v>
      </c>
      <c r="I2" s="5">
        <f>ROUND(D2*G2,0)</f>
        <v>0</v>
      </c>
    </row>
    <row r="4" spans="1:9" s="8" customFormat="1" ht="12.75">
      <c r="A4" s="6"/>
      <c r="B4" s="2"/>
      <c r="C4" s="2" t="s">
        <v>36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Előregyártott épületszerkezeti elem elhelyezése és szerelése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115" zoomScaleSheetLayoutView="115" zoomScalePageLayoutView="0" workbookViewId="0" topLeftCell="A1">
      <selection activeCell="F2" sqref="F2:G6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7">
        <v>1</v>
      </c>
      <c r="B2" s="1" t="s">
        <v>64</v>
      </c>
      <c r="C2" s="1" t="s">
        <v>149</v>
      </c>
      <c r="D2" s="5">
        <v>2</v>
      </c>
      <c r="E2" s="1" t="s">
        <v>13</v>
      </c>
      <c r="H2" s="5">
        <f>ROUND(D2*F2,0)</f>
        <v>0</v>
      </c>
      <c r="I2" s="5">
        <f>ROUND(D2*G2,0)</f>
        <v>0</v>
      </c>
    </row>
    <row r="4" spans="1:9" ht="76.5">
      <c r="A4" s="7">
        <v>2</v>
      </c>
      <c r="B4" s="1" t="s">
        <v>65</v>
      </c>
      <c r="C4" s="1" t="s">
        <v>150</v>
      </c>
      <c r="D4" s="5">
        <v>2</v>
      </c>
      <c r="E4" s="1" t="s">
        <v>13</v>
      </c>
      <c r="H4" s="5">
        <f>ROUND(D4*F4,0)</f>
        <v>0</v>
      </c>
      <c r="I4" s="5">
        <f>ROUND(D4*G4,0)</f>
        <v>0</v>
      </c>
    </row>
    <row r="6" spans="1:9" ht="108.75" customHeight="1">
      <c r="A6" s="7">
        <v>3</v>
      </c>
      <c r="B6" s="1" t="s">
        <v>66</v>
      </c>
      <c r="C6" s="24" t="s">
        <v>151</v>
      </c>
      <c r="D6" s="5">
        <v>1031</v>
      </c>
      <c r="E6" s="1" t="s">
        <v>19</v>
      </c>
      <c r="H6" s="5">
        <f>ROUND(D6*F6,0)</f>
        <v>0</v>
      </c>
      <c r="I6" s="5">
        <f>ROUND(D6*G6,0)</f>
        <v>0</v>
      </c>
    </row>
    <row r="7" ht="12.75">
      <c r="C7" s="9" t="s">
        <v>152</v>
      </c>
    </row>
    <row r="9" spans="1:9" s="8" customFormat="1" ht="12.75">
      <c r="A9" s="6"/>
      <c r="B9" s="2"/>
      <c r="C9" s="2" t="s">
        <v>36</v>
      </c>
      <c r="D9" s="4"/>
      <c r="E9" s="2"/>
      <c r="F9" s="4"/>
      <c r="G9" s="4"/>
      <c r="H9" s="4">
        <f>ROUND(SUM(H2:H8),0)</f>
        <v>0</v>
      </c>
      <c r="I9" s="4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Fém nyílászáró és épületlakatos-szerkezet elhelyezése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115" zoomScaleSheetLayoutView="115" zoomScalePageLayoutView="0" workbookViewId="0" topLeftCell="A1">
      <selection activeCell="F2" sqref="F2:G13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39.0039062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s="26" customFormat="1" ht="150.75" customHeight="1">
      <c r="A2" s="28">
        <v>1</v>
      </c>
      <c r="B2" s="29" t="s">
        <v>165</v>
      </c>
      <c r="C2" s="29" t="s">
        <v>166</v>
      </c>
      <c r="D2" s="30">
        <v>135</v>
      </c>
      <c r="E2" s="29" t="s">
        <v>19</v>
      </c>
      <c r="F2" s="30"/>
      <c r="G2" s="30"/>
      <c r="H2" s="30">
        <f>ROUND(D2*F2,0)</f>
        <v>0</v>
      </c>
      <c r="I2" s="30">
        <f>ROUND(D2*G2,0)</f>
        <v>0</v>
      </c>
    </row>
    <row r="3" spans="1:9" s="26" customFormat="1" ht="12.75">
      <c r="A3" s="25"/>
      <c r="D3" s="27"/>
      <c r="F3" s="27"/>
      <c r="G3" s="27"/>
      <c r="H3" s="27"/>
      <c r="I3" s="27"/>
    </row>
    <row r="4" spans="1:9" s="26" customFormat="1" ht="126.75" customHeight="1">
      <c r="A4" s="28">
        <v>2</v>
      </c>
      <c r="B4" s="29" t="s">
        <v>168</v>
      </c>
      <c r="C4" s="29" t="s">
        <v>167</v>
      </c>
      <c r="D4" s="30">
        <v>12</v>
      </c>
      <c r="E4" s="29" t="s">
        <v>13</v>
      </c>
      <c r="F4" s="30"/>
      <c r="G4" s="30"/>
      <c r="H4" s="30">
        <f>ROUND(D4*F4,0)</f>
        <v>0</v>
      </c>
      <c r="I4" s="30">
        <f>ROUND(D4*G4,0)</f>
        <v>0</v>
      </c>
    </row>
    <row r="6" spans="1:9" s="26" customFormat="1" ht="89.25">
      <c r="A6" s="28">
        <v>3</v>
      </c>
      <c r="B6" s="29" t="s">
        <v>170</v>
      </c>
      <c r="C6" s="29" t="s">
        <v>169</v>
      </c>
      <c r="D6" s="30">
        <v>5</v>
      </c>
      <c r="E6" s="29" t="s">
        <v>13</v>
      </c>
      <c r="F6" s="30"/>
      <c r="G6" s="30"/>
      <c r="H6" s="30">
        <f>ROUND(D6*F6,0)</f>
        <v>0</v>
      </c>
      <c r="I6" s="30">
        <f>ROUND(D6*G6,0)</f>
        <v>0</v>
      </c>
    </row>
    <row r="8" spans="1:9" ht="89.25">
      <c r="A8" s="7">
        <v>4</v>
      </c>
      <c r="B8" s="1" t="s">
        <v>68</v>
      </c>
      <c r="C8" s="1" t="s">
        <v>69</v>
      </c>
      <c r="D8" s="5">
        <v>1</v>
      </c>
      <c r="E8" s="1" t="s">
        <v>13</v>
      </c>
      <c r="H8" s="5">
        <f>ROUND(D8*F8,0)</f>
        <v>0</v>
      </c>
      <c r="I8" s="5">
        <f>ROUND(D8*G8,0)</f>
        <v>0</v>
      </c>
    </row>
    <row r="10" spans="1:9" ht="152.25" customHeight="1">
      <c r="A10" s="7">
        <v>5</v>
      </c>
      <c r="B10" s="1" t="s">
        <v>147</v>
      </c>
      <c r="C10" s="1" t="s">
        <v>148</v>
      </c>
      <c r="D10" s="5">
        <v>1</v>
      </c>
      <c r="E10" s="1" t="s">
        <v>13</v>
      </c>
      <c r="H10" s="5">
        <f>ROUND(D10*F10,0)</f>
        <v>0</v>
      </c>
      <c r="I10" s="5">
        <f>ROUND(D10*G10,0)</f>
        <v>0</v>
      </c>
    </row>
    <row r="12" spans="1:9" ht="64.5" customHeight="1">
      <c r="A12" s="7">
        <v>6</v>
      </c>
      <c r="B12" s="1" t="s">
        <v>175</v>
      </c>
      <c r="C12" s="1" t="s">
        <v>176</v>
      </c>
      <c r="D12" s="5">
        <v>1</v>
      </c>
      <c r="E12" s="1" t="s">
        <v>13</v>
      </c>
      <c r="H12" s="5">
        <f>ROUND(D12*F12,0)</f>
        <v>0</v>
      </c>
      <c r="I12" s="5">
        <f>ROUND(D12*G12,0)</f>
        <v>0</v>
      </c>
    </row>
    <row r="14" spans="1:9" s="8" customFormat="1" ht="12.75">
      <c r="A14" s="6"/>
      <c r="B14" s="2"/>
      <c r="C14" s="2" t="s">
        <v>36</v>
      </c>
      <c r="D14" s="4"/>
      <c r="E14" s="2"/>
      <c r="F14" s="4"/>
      <c r="G14" s="4"/>
      <c r="H14" s="4">
        <f>ROUND(SUM(H2:H13),0)</f>
        <v>0</v>
      </c>
      <c r="I14" s="4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Közműcsatorna-építés</oddHeader>
  </headerFooter>
  <rowBreaks count="1" manualBreakCount="1">
    <brk id="1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115" zoomScaleSheetLayoutView="115" zoomScalePageLayoutView="0" workbookViewId="0" topLeftCell="A1">
      <selection activeCell="G2" sqref="F2:G8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7">
        <v>1</v>
      </c>
      <c r="B2" s="1" t="s">
        <v>71</v>
      </c>
      <c r="C2" s="1" t="s">
        <v>72</v>
      </c>
      <c r="D2" s="5">
        <v>5</v>
      </c>
      <c r="E2" s="1" t="s">
        <v>19</v>
      </c>
      <c r="H2" s="5">
        <f>ROUND(D2*F2,0)</f>
        <v>0</v>
      </c>
      <c r="I2" s="5">
        <f>ROUND(D2*G2,0)</f>
        <v>0</v>
      </c>
    </row>
    <row r="4" spans="1:9" ht="63.75">
      <c r="A4" s="7">
        <v>2</v>
      </c>
      <c r="B4" s="1" t="s">
        <v>73</v>
      </c>
      <c r="C4" s="1" t="s">
        <v>74</v>
      </c>
      <c r="D4" s="5">
        <v>3</v>
      </c>
      <c r="E4" s="1" t="s">
        <v>13</v>
      </c>
      <c r="H4" s="5">
        <f>ROUND(D4*F4,0)</f>
        <v>0</v>
      </c>
      <c r="I4" s="5">
        <f>ROUND(D4*G4,0)</f>
        <v>0</v>
      </c>
    </row>
    <row r="6" spans="1:9" ht="63.75">
      <c r="A6" s="7">
        <v>3</v>
      </c>
      <c r="B6" s="1" t="s">
        <v>75</v>
      </c>
      <c r="C6" s="1" t="s">
        <v>76</v>
      </c>
      <c r="D6" s="5">
        <v>209</v>
      </c>
      <c r="E6" s="1" t="s">
        <v>19</v>
      </c>
      <c r="H6" s="5">
        <f>ROUND(D6*F6,0)</f>
        <v>0</v>
      </c>
      <c r="I6" s="5">
        <f>ROUND(D6*G6,0)</f>
        <v>0</v>
      </c>
    </row>
    <row r="8" spans="1:9" ht="89.25">
      <c r="A8" s="7">
        <v>4</v>
      </c>
      <c r="B8" s="1" t="s">
        <v>77</v>
      </c>
      <c r="C8" s="1" t="s">
        <v>78</v>
      </c>
      <c r="D8" s="5">
        <v>2</v>
      </c>
      <c r="E8" s="1" t="s">
        <v>13</v>
      </c>
      <c r="H8" s="5">
        <f>ROUND(D8*F8,0)</f>
        <v>0</v>
      </c>
      <c r="I8" s="5">
        <f>ROUND(D8*G8,0)</f>
        <v>0</v>
      </c>
    </row>
    <row r="10" spans="1:9" s="8" customFormat="1" ht="12.75">
      <c r="A10" s="6"/>
      <c r="B10" s="2"/>
      <c r="C10" s="2" t="s">
        <v>36</v>
      </c>
      <c r="D10" s="4"/>
      <c r="E10" s="2"/>
      <c r="F10" s="4"/>
      <c r="G10" s="4"/>
      <c r="H10" s="4">
        <f>ROUND(SUM(H2:H9),0)</f>
        <v>0</v>
      </c>
      <c r="I10" s="4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Közműcsővezetékek és -szerelvények szerelése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130" zoomScaleSheetLayoutView="130" zoomScalePageLayoutView="0" workbookViewId="0" topLeftCell="A1">
      <selection activeCell="F2" sqref="F2:G2"/>
    </sheetView>
  </sheetViews>
  <sheetFormatPr defaultColWidth="9.140625" defaultRowHeight="15"/>
  <cols>
    <col min="1" max="1" width="4.28125" style="7" customWidth="1"/>
    <col min="2" max="2" width="9.281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125" style="5" customWidth="1"/>
    <col min="8" max="9" width="9.7109375" style="5" customWidth="1"/>
    <col min="10" max="10" width="15.7109375" style="1" customWidth="1"/>
    <col min="11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>
      <c r="A2" s="7">
        <v>1</v>
      </c>
      <c r="B2" s="1" t="s">
        <v>80</v>
      </c>
      <c r="C2" s="1" t="s">
        <v>81</v>
      </c>
      <c r="D2" s="5">
        <v>550</v>
      </c>
      <c r="E2" s="1" t="s">
        <v>44</v>
      </c>
      <c r="H2" s="5">
        <f>ROUND(D2*F2,0)</f>
        <v>0</v>
      </c>
      <c r="I2" s="5">
        <f>ROUND(D2*G2,0)</f>
        <v>0</v>
      </c>
    </row>
    <row r="4" spans="1:9" ht="12.75">
      <c r="A4" s="7">
        <v>2</v>
      </c>
      <c r="H4" s="5">
        <f>ROUND(D4*F4,0)</f>
        <v>0</v>
      </c>
      <c r="I4" s="5">
        <f>ROUND(D4*G4,0)</f>
        <v>0</v>
      </c>
    </row>
    <row r="6" spans="1:9" s="8" customFormat="1" ht="12.75">
      <c r="A6" s="6"/>
      <c r="B6" s="2"/>
      <c r="C6" s="2" t="s">
        <v>36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orientation="portrait" paperSize="9" r:id="rId1"/>
  <headerFooter>
    <oddHeader>&amp;L&amp;"Times New Roman,bold"&amp;10 Útburkolatalap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609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lenovo</cp:lastModifiedBy>
  <cp:lastPrinted>2018-10-05T08:46:48Z</cp:lastPrinted>
  <dcterms:created xsi:type="dcterms:W3CDTF">2018-09-28T15:53:26Z</dcterms:created>
  <dcterms:modified xsi:type="dcterms:W3CDTF">2018-10-24T20:19:15Z</dcterms:modified>
  <cp:category/>
  <cp:version/>
  <cp:contentType/>
  <cp:contentStatus/>
</cp:coreProperties>
</file>